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hanghai Brewhouse\Production Schedules\"/>
    </mc:Choice>
  </mc:AlternateContent>
  <xr:revisionPtr revIDLastSave="0" documentId="13_ncr:1_{120CE1E8-D5A8-4B10-9F5F-B341038A2B33}" xr6:coauthVersionLast="47" xr6:coauthVersionMax="47" xr10:uidLastSave="{00000000-0000-0000-0000-000000000000}"/>
  <bookViews>
    <workbookView xWindow="-110" yWindow="-110" windowWidth="22780" windowHeight="14660" xr2:uid="{2A2A39D3-9696-4664-9D69-A5C2B6D7CC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1" l="1"/>
  <c r="O33" i="1"/>
  <c r="I33" i="1"/>
  <c r="L33" i="1" s="1"/>
  <c r="G33" i="1"/>
  <c r="J33" i="1" s="1"/>
  <c r="G31" i="1"/>
  <c r="M33" i="1" l="1"/>
  <c r="K33" i="1"/>
  <c r="G22" i="1"/>
  <c r="G23" i="1"/>
  <c r="G24" i="1"/>
  <c r="G25" i="1"/>
  <c r="G26" i="1"/>
  <c r="G27" i="1"/>
  <c r="G28" i="1"/>
  <c r="G29" i="1"/>
  <c r="G30" i="1"/>
  <c r="G32" i="1"/>
  <c r="G34" i="1"/>
  <c r="G35" i="1"/>
  <c r="G21" i="1"/>
  <c r="I35" i="1"/>
  <c r="C52" i="1" l="1"/>
  <c r="C53" i="1" s="1"/>
  <c r="C54" i="1" s="1"/>
  <c r="C55" i="1" s="1"/>
  <c r="I32" i="1"/>
  <c r="L32" i="1" s="1"/>
  <c r="K32" i="1"/>
  <c r="I31" i="1"/>
  <c r="L31" i="1" s="1"/>
  <c r="J31" i="1"/>
  <c r="I30" i="1"/>
  <c r="L30" i="1" s="1"/>
  <c r="K30" i="1"/>
  <c r="I29" i="1"/>
  <c r="L29" i="1" s="1"/>
  <c r="K29" i="1"/>
  <c r="I28" i="1"/>
  <c r="L28" i="1" s="1"/>
  <c r="J28" i="1"/>
  <c r="I27" i="1"/>
  <c r="L27" i="1" s="1"/>
  <c r="J27" i="1"/>
  <c r="I26" i="1"/>
  <c r="L26" i="1" s="1"/>
  <c r="K26" i="1"/>
  <c r="I25" i="1"/>
  <c r="L25" i="1" s="1"/>
  <c r="K25" i="1"/>
  <c r="I24" i="1"/>
  <c r="L24" i="1" s="1"/>
  <c r="J24" i="1"/>
  <c r="I23" i="1"/>
  <c r="L23" i="1" s="1"/>
  <c r="J23" i="1"/>
  <c r="I22" i="1"/>
  <c r="L22" i="1" s="1"/>
  <c r="K22" i="1"/>
  <c r="I21" i="1"/>
  <c r="L21" i="1" s="1"/>
  <c r="K21" i="1"/>
  <c r="C51" i="1"/>
  <c r="I34" i="1"/>
  <c r="L34" i="1" s="1"/>
  <c r="J35" i="1"/>
  <c r="J34" i="1"/>
  <c r="M35" i="1" l="1"/>
  <c r="O35" i="1" s="1"/>
  <c r="K35" i="1"/>
  <c r="M29" i="1"/>
  <c r="O29" i="1" s="1"/>
  <c r="K31" i="1"/>
  <c r="K28" i="1"/>
  <c r="K27" i="1"/>
  <c r="C56" i="1"/>
  <c r="I50" i="1" s="1"/>
  <c r="I51" i="1" s="1"/>
  <c r="I52" i="1" s="1"/>
  <c r="I53" i="1" s="1"/>
  <c r="I54" i="1" s="1"/>
  <c r="K24" i="1"/>
  <c r="K23" i="1"/>
  <c r="K34" i="1"/>
  <c r="M32" i="1"/>
  <c r="O32" i="1" s="1"/>
  <c r="M23" i="1"/>
  <c r="O23" i="1" s="1"/>
  <c r="M27" i="1"/>
  <c r="O27" i="1" s="1"/>
  <c r="M25" i="1"/>
  <c r="O25" i="1" s="1"/>
  <c r="M28" i="1"/>
  <c r="O28" i="1" s="1"/>
  <c r="M31" i="1"/>
  <c r="O31" i="1" s="1"/>
  <c r="M21" i="1"/>
  <c r="O21" i="1" s="1"/>
  <c r="M22" i="1"/>
  <c r="O22" i="1" s="1"/>
  <c r="M24" i="1"/>
  <c r="O24" i="1" s="1"/>
  <c r="M30" i="1"/>
  <c r="O30" i="1" s="1"/>
  <c r="M26" i="1"/>
  <c r="O26" i="1" s="1"/>
  <c r="J26" i="1"/>
  <c r="J30" i="1"/>
  <c r="J22" i="1"/>
  <c r="J21" i="1"/>
  <c r="J25" i="1"/>
  <c r="J29" i="1"/>
  <c r="J32" i="1"/>
  <c r="M34" i="1"/>
  <c r="O34" i="1" s="1"/>
  <c r="I55" i="1" l="1"/>
  <c r="I56" i="1" s="1"/>
  <c r="R51" i="1" l="1"/>
  <c r="R52" i="1"/>
  <c r="R53" i="1" s="1"/>
  <c r="R54" i="1" s="1"/>
  <c r="R55" i="1" s="1"/>
  <c r="Z50" i="1" s="1"/>
  <c r="Z51" i="1" s="1"/>
  <c r="R56" i="1" l="1"/>
  <c r="C60" i="1"/>
  <c r="C61" i="1" s="1"/>
  <c r="C62" i="1" s="1"/>
  <c r="C63" i="1" s="1"/>
  <c r="C64" i="1" s="1"/>
  <c r="C65" i="1" s="1"/>
  <c r="C66" i="1" s="1"/>
  <c r="I60" i="1" s="1"/>
  <c r="I61" i="1" s="1"/>
  <c r="I62" i="1" s="1"/>
  <c r="I63" i="1" s="1"/>
  <c r="I64" i="1" s="1"/>
  <c r="I65" i="1" s="1"/>
  <c r="I66" i="1" s="1"/>
  <c r="R60" i="1" s="1"/>
  <c r="R61" i="1" s="1"/>
  <c r="R62" i="1" s="1"/>
  <c r="R63" i="1" s="1"/>
  <c r="R64" i="1" s="1"/>
  <c r="R65" i="1" s="1"/>
  <c r="R66" i="1" s="1"/>
  <c r="Z60" i="1" s="1"/>
  <c r="Z61" i="1" s="1"/>
  <c r="Z62" i="1" s="1"/>
  <c r="Z63" i="1" s="1"/>
  <c r="Z64" i="1" s="1"/>
  <c r="Z65" i="1" s="1"/>
  <c r="Z66" i="1" s="1"/>
  <c r="C70" i="1" s="1"/>
  <c r="C71" i="1" s="1"/>
  <c r="C72" i="1" s="1"/>
  <c r="C73" i="1" s="1"/>
  <c r="C74" i="1" s="1"/>
  <c r="C75" i="1" s="1"/>
  <c r="C76" i="1" s="1"/>
  <c r="I70" i="1" s="1"/>
  <c r="I71" i="1" s="1"/>
  <c r="I72" i="1" s="1"/>
  <c r="I73" i="1" s="1"/>
  <c r="I74" i="1" s="1"/>
  <c r="I75" i="1" s="1"/>
  <c r="I76" i="1" s="1"/>
  <c r="R70" i="1" s="1"/>
  <c r="R71" i="1" s="1"/>
  <c r="R72" i="1" s="1"/>
  <c r="R73" i="1" s="1"/>
  <c r="R74" i="1" s="1"/>
  <c r="R75" i="1" s="1"/>
  <c r="Z70" i="1" s="1"/>
  <c r="Z71" i="1" s="1"/>
  <c r="Z72" i="1" s="1"/>
  <c r="Z73" i="1" s="1"/>
  <c r="Z74" i="1" s="1"/>
  <c r="Z75" i="1" s="1"/>
  <c r="Z76" i="1" s="1"/>
  <c r="Z52" i="1"/>
  <c r="Z53" i="1" s="1"/>
  <c r="Z54" i="1" s="1"/>
  <c r="Z55" i="1" s="1"/>
  <c r="R76" i="1" l="1"/>
</calcChain>
</file>

<file path=xl/sharedStrings.xml><?xml version="1.0" encoding="utf-8"?>
<sst xmlns="http://schemas.openxmlformats.org/spreadsheetml/2006/main" count="148" uniqueCount="90">
  <si>
    <t>Beer</t>
  </si>
  <si>
    <t>20 L Keg</t>
  </si>
  <si>
    <t>50L Keg</t>
  </si>
  <si>
    <t>Total Liters In Keg</t>
  </si>
  <si>
    <t>Kegs In Stock</t>
  </si>
  <si>
    <t>Sales for One Week</t>
  </si>
  <si>
    <t>Sales One Month</t>
  </si>
  <si>
    <t>Beer in Tank</t>
  </si>
  <si>
    <t>Number</t>
  </si>
  <si>
    <t>Liters Needed to Brew</t>
  </si>
  <si>
    <t>Weeks in Stock</t>
  </si>
  <si>
    <t>Plan to brew</t>
  </si>
  <si>
    <t>Liters Need (8 weeks Sales)</t>
  </si>
  <si>
    <t>Sales Figures</t>
  </si>
  <si>
    <t>Beer In Stock</t>
  </si>
  <si>
    <t>Predicted Liters Left</t>
  </si>
  <si>
    <t>Week 1</t>
  </si>
  <si>
    <t>Week 2</t>
  </si>
  <si>
    <t>Week 3</t>
  </si>
  <si>
    <t>Week 4</t>
  </si>
  <si>
    <t>Monday</t>
  </si>
  <si>
    <t>Tuesday</t>
  </si>
  <si>
    <t>Wednesday</t>
  </si>
  <si>
    <t>Thursday</t>
  </si>
  <si>
    <t>Friday</t>
  </si>
  <si>
    <t>Saturday</t>
  </si>
  <si>
    <t>OFF</t>
  </si>
  <si>
    <t>Sunday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</si>
  <si>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</si>
  <si>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</si>
  <si>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</si>
  <si>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</si>
  <si>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</si>
  <si>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</si>
  <si>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</si>
  <si>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</si>
  <si>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Brew No.</t>
  </si>
  <si>
    <t>Notes:</t>
  </si>
  <si>
    <t>Note</t>
  </si>
  <si>
    <t>Kegs in Stock (Weeks)</t>
  </si>
  <si>
    <t>Is it Brewed Yet?</t>
  </si>
  <si>
    <t>Notes</t>
  </si>
  <si>
    <t>Yeast</t>
  </si>
  <si>
    <t>Trial 1</t>
  </si>
  <si>
    <t>Trial 2</t>
  </si>
  <si>
    <t>Trial 3</t>
  </si>
  <si>
    <t>FF</t>
  </si>
  <si>
    <t>US-05</t>
  </si>
  <si>
    <t>Imperial Collab</t>
  </si>
  <si>
    <t>K-97</t>
  </si>
  <si>
    <t>Joyferm Irish</t>
  </si>
  <si>
    <t>No</t>
  </si>
  <si>
    <t>Need to do a prep brew</t>
  </si>
  <si>
    <t>Date</t>
  </si>
  <si>
    <t>Wit Part 1</t>
  </si>
  <si>
    <t>Wit Part 2</t>
  </si>
  <si>
    <t>Joyferm Wit 1</t>
  </si>
  <si>
    <t>Use Barbe Rouge</t>
  </si>
  <si>
    <t>Joyferm Hornidal</t>
  </si>
  <si>
    <t>IPA (2,500)</t>
  </si>
  <si>
    <t>Make sure have the yogurt</t>
  </si>
  <si>
    <t>Beer 1</t>
  </si>
  <si>
    <t>Beer 2</t>
  </si>
  <si>
    <t>Beer 3</t>
  </si>
  <si>
    <t>Beer 4</t>
  </si>
  <si>
    <t>Beer 5</t>
  </si>
  <si>
    <t>Beer 6</t>
  </si>
  <si>
    <t>Beer 7</t>
  </si>
  <si>
    <t>Beer 8</t>
  </si>
  <si>
    <t>Beer 9</t>
  </si>
  <si>
    <t>Beer 10</t>
  </si>
  <si>
    <t>Beer 11</t>
  </si>
  <si>
    <t>Special 1</t>
  </si>
  <si>
    <t>Special 2</t>
  </si>
  <si>
    <t>Special 3</t>
  </si>
  <si>
    <t>Special 4</t>
  </si>
  <si>
    <t>Need to get the fruit for the planned special</t>
  </si>
  <si>
    <t>Blonde (2,500)</t>
  </si>
  <si>
    <t>Gose</t>
  </si>
  <si>
    <t>Production Schedule Example from Asian Beer Network</t>
  </si>
  <si>
    <t>If you need help with a brewery project please feel free to reach out.</t>
  </si>
  <si>
    <t>I'm a brewer with 25 years of experience and done many brewery installs</t>
  </si>
  <si>
    <t>Helping put an equipment list together</t>
  </si>
  <si>
    <t>Assist with sourcing brewing equipment from reputable suppliers</t>
  </si>
  <si>
    <t>Recipe formulation</t>
  </si>
  <si>
    <t>Help with brewery process</t>
  </si>
  <si>
    <t>Pleae feel free to reach out and email me at: neil@asianbeernetwork.com</t>
  </si>
  <si>
    <t>Thanks, have a great day and happy brewing!</t>
  </si>
  <si>
    <t>*</t>
  </si>
  <si>
    <t>I offer brewing consulting services such 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</si>
</sst>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980000"/>
      <name val="Arial"/>
      <family val="2"/>
    </font>
    <font>
      <b/>
      <sz val="11"/>
      <name val="Arial"/>
      <family val="2"/>
    </font>
    <font>
      <b/>
      <sz val="11"/>
      <color rgb="FF98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4"/>
      <color rgb="FFC0000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6D9EEB"/>
        <bgColor rgb="FF6D9EEB"/>
      </patternFill>
    </fill>
    <fill>
      <patternFill patternType="solid">
        <fgColor rgb="FFFF9900"/>
        <bgColor rgb="FFFF9900"/>
      </patternFill>
    </fill>
    <fill>
      <patternFill patternType="solid">
        <fgColor rgb="FF6FA8DC"/>
        <bgColor rgb="FF6FA8DC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rgb="FF00FF00"/>
      </patternFill>
    </fill>
    <fill>
      <patternFill patternType="solid">
        <fgColor rgb="FFFF6699"/>
        <bgColor rgb="FFEFEFEF"/>
      </patternFill>
    </fill>
    <fill>
      <patternFill patternType="solid">
        <fgColor rgb="FFFF6699"/>
        <bgColor indexed="64"/>
      </patternFill>
    </fill>
    <fill>
      <patternFill patternType="solid">
        <fgColor rgb="FFFF6699"/>
        <bgColor rgb="FF00FFFF"/>
      </patternFill>
    </fill>
    <fill>
      <patternFill patternType="solid">
        <fgColor rgb="FFFF6699"/>
        <bgColor rgb="FF6FA8DC"/>
      </patternFill>
    </fill>
    <fill>
      <patternFill patternType="solid">
        <fgColor rgb="FFFF6699"/>
        <bgColor rgb="FFFF9900"/>
      </patternFill>
    </fill>
    <fill>
      <patternFill patternType="solid">
        <fgColor rgb="FFFF6699"/>
        <bgColor rgb="FFC27BA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rgb="FFFFFFFF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thin">
        <color indexed="64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Border="1"/>
    <xf numFmtId="3" fontId="0" fillId="0" borderId="0" xfId="0" applyNumberFormat="1" applyBorder="1"/>
    <xf numFmtId="0" fontId="8" fillId="6" borderId="0" xfId="0" applyFont="1" applyFill="1"/>
    <xf numFmtId="0" fontId="9" fillId="6" borderId="0" xfId="0" applyFont="1" applyFill="1"/>
    <xf numFmtId="0" fontId="10" fillId="0" borderId="0" xfId="0" applyFont="1"/>
    <xf numFmtId="0" fontId="10" fillId="2" borderId="0" xfId="0" applyFont="1" applyFill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6" fillId="4" borderId="18" xfId="0" applyFont="1" applyFill="1" applyBorder="1"/>
    <xf numFmtId="0" fontId="5" fillId="3" borderId="1" xfId="0" applyFont="1" applyFill="1" applyBorder="1" applyAlignment="1">
      <alignment horizontal="left"/>
    </xf>
    <xf numFmtId="0" fontId="13" fillId="0" borderId="0" xfId="0" applyFont="1"/>
    <xf numFmtId="0" fontId="0" fillId="0" borderId="0" xfId="0"/>
    <xf numFmtId="0" fontId="6" fillId="4" borderId="2" xfId="0" applyFont="1" applyFill="1" applyBorder="1" applyAlignment="1">
      <alignment horizontal="center" vertical="center"/>
    </xf>
    <xf numFmtId="0" fontId="7" fillId="7" borderId="13" xfId="0" applyFont="1" applyFill="1" applyBorder="1"/>
    <xf numFmtId="0" fontId="7" fillId="8" borderId="13" xfId="0" applyFont="1" applyFill="1" applyBorder="1"/>
    <xf numFmtId="0" fontId="7" fillId="8" borderId="14" xfId="0" applyFont="1" applyFill="1" applyBorder="1"/>
    <xf numFmtId="0" fontId="15" fillId="9" borderId="10" xfId="0" applyFont="1" applyFill="1" applyBorder="1"/>
    <xf numFmtId="0" fontId="7" fillId="6" borderId="0" xfId="0" applyFont="1" applyFill="1"/>
    <xf numFmtId="14" fontId="4" fillId="17" borderId="12" xfId="0" applyNumberFormat="1" applyFont="1" applyFill="1" applyBorder="1" applyAlignment="1">
      <alignment horizontal="left"/>
    </xf>
    <xf numFmtId="0" fontId="4" fillId="19" borderId="11" xfId="0" applyFont="1" applyFill="1" applyBorder="1"/>
    <xf numFmtId="0" fontId="4" fillId="19" borderId="12" xfId="0" applyFont="1" applyFill="1" applyBorder="1"/>
    <xf numFmtId="14" fontId="4" fillId="19" borderId="12" xfId="0" applyNumberFormat="1" applyFont="1" applyFill="1" applyBorder="1" applyAlignment="1">
      <alignment horizontal="left"/>
    </xf>
    <xf numFmtId="0" fontId="15" fillId="6" borderId="0" xfId="0" applyFont="1" applyFill="1"/>
    <xf numFmtId="14" fontId="7" fillId="11" borderId="9" xfId="0" applyNumberFormat="1" applyFont="1" applyFill="1" applyBorder="1" applyAlignment="1">
      <alignment horizontal="left"/>
    </xf>
    <xf numFmtId="14" fontId="14" fillId="11" borderId="9" xfId="0" applyNumberFormat="1" applyFont="1" applyFill="1" applyBorder="1" applyAlignment="1">
      <alignment horizontal="left"/>
    </xf>
    <xf numFmtId="14" fontId="4" fillId="11" borderId="9" xfId="0" applyNumberFormat="1" applyFont="1" applyFill="1" applyBorder="1" applyAlignment="1">
      <alignment horizontal="left"/>
    </xf>
    <xf numFmtId="0" fontId="15" fillId="9" borderId="13" xfId="0" applyFont="1" applyFill="1" applyBorder="1"/>
    <xf numFmtId="0" fontId="6" fillId="5" borderId="4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4" fillId="21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18" fillId="0" borderId="0" xfId="0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Alignment="1"/>
    <xf numFmtId="0" fontId="13" fillId="12" borderId="0" xfId="0" applyFont="1" applyFill="1" applyAlignment="1"/>
    <xf numFmtId="0" fontId="6" fillId="4" borderId="18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7" fillId="10" borderId="13" xfId="0" applyFont="1" applyFill="1" applyBorder="1"/>
    <xf numFmtId="0" fontId="7" fillId="10" borderId="14" xfId="0" applyFont="1" applyFill="1" applyBorder="1"/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vertical="center" wrapText="1"/>
    </xf>
    <xf numFmtId="0" fontId="4" fillId="20" borderId="1" xfId="0" applyFont="1" applyFill="1" applyBorder="1" applyAlignment="1">
      <alignment vertical="center" wrapText="1"/>
    </xf>
    <xf numFmtId="0" fontId="5" fillId="20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vertical="center"/>
    </xf>
    <xf numFmtId="0" fontId="6" fillId="4" borderId="18" xfId="0" applyFont="1" applyFill="1" applyBorder="1" applyAlignment="1">
      <alignment horizontal="left" wrapText="1"/>
    </xf>
    <xf numFmtId="0" fontId="6" fillId="4" borderId="18" xfId="0" applyFont="1" applyFill="1" applyBorder="1" applyAlignment="1">
      <alignment wrapText="1"/>
    </xf>
    <xf numFmtId="0" fontId="6" fillId="4" borderId="15" xfId="0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4" fontId="14" fillId="11" borderId="0" xfId="0" applyNumberFormat="1" applyFont="1" applyFill="1" applyBorder="1" applyAlignment="1">
      <alignment horizontal="left"/>
    </xf>
    <xf numFmtId="14" fontId="7" fillId="11" borderId="0" xfId="0" applyNumberFormat="1" applyFont="1" applyFill="1" applyBorder="1" applyAlignment="1">
      <alignment horizontal="left"/>
    </xf>
    <xf numFmtId="14" fontId="4" fillId="11" borderId="0" xfId="0" applyNumberFormat="1" applyFont="1" applyFill="1" applyBorder="1" applyAlignment="1">
      <alignment horizontal="left"/>
    </xf>
    <xf numFmtId="0" fontId="7" fillId="9" borderId="13" xfId="0" applyFont="1" applyFill="1" applyBorder="1"/>
    <xf numFmtId="0" fontId="7" fillId="19" borderId="32" xfId="0" applyFont="1" applyFill="1" applyBorder="1"/>
    <xf numFmtId="14" fontId="7" fillId="19" borderId="1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0" fontId="7" fillId="12" borderId="6" xfId="0" applyFont="1" applyFill="1" applyBorder="1" applyAlignment="1">
      <alignment horizontal="left"/>
    </xf>
    <xf numFmtId="0" fontId="7" fillId="12" borderId="1" xfId="0" applyFont="1" applyFill="1" applyBorder="1" applyAlignment="1"/>
    <xf numFmtId="3" fontId="20" fillId="12" borderId="1" xfId="0" applyNumberFormat="1" applyFont="1" applyFill="1" applyBorder="1" applyAlignment="1">
      <alignment horizontal="center"/>
    </xf>
    <xf numFmtId="0" fontId="7" fillId="12" borderId="7" xfId="0" applyFont="1" applyFill="1" applyBorder="1" applyAlignment="1">
      <alignment horizontal="left"/>
    </xf>
    <xf numFmtId="0" fontId="7" fillId="12" borderId="8" xfId="0" applyFont="1" applyFill="1" applyBorder="1" applyAlignment="1"/>
    <xf numFmtId="0" fontId="7" fillId="12" borderId="8" xfId="0" applyFont="1" applyFill="1" applyBorder="1" applyAlignment="1">
      <alignment horizontal="center"/>
    </xf>
    <xf numFmtId="3" fontId="7" fillId="12" borderId="8" xfId="0" applyNumberFormat="1" applyFont="1" applyFill="1" applyBorder="1" applyAlignment="1">
      <alignment horizontal="center"/>
    </xf>
    <xf numFmtId="3" fontId="20" fillId="12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16" fontId="2" fillId="0" borderId="20" xfId="0" applyNumberFormat="1" applyFont="1" applyBorder="1" applyAlignment="1">
      <alignment horizontal="center" vertical="center" wrapText="1"/>
    </xf>
    <xf numFmtId="16" fontId="5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1" xfId="0" applyFont="1" applyBorder="1" applyAlignment="1"/>
    <xf numFmtId="0" fontId="15" fillId="10" borderId="42" xfId="0" applyFont="1" applyFill="1" applyBorder="1"/>
    <xf numFmtId="14" fontId="4" fillId="10" borderId="43" xfId="0" applyNumberFormat="1" applyFont="1" applyFill="1" applyBorder="1" applyAlignment="1">
      <alignment horizontal="left"/>
    </xf>
    <xf numFmtId="14" fontId="14" fillId="10" borderId="43" xfId="0" applyNumberFormat="1" applyFont="1" applyFill="1" applyBorder="1" applyAlignment="1">
      <alignment horizontal="left"/>
    </xf>
    <xf numFmtId="14" fontId="7" fillId="10" borderId="43" xfId="0" applyNumberFormat="1" applyFont="1" applyFill="1" applyBorder="1" applyAlignment="1">
      <alignment horizontal="left"/>
    </xf>
    <xf numFmtId="14" fontId="4" fillId="18" borderId="43" xfId="0" applyNumberFormat="1" applyFont="1" applyFill="1" applyBorder="1" applyAlignment="1">
      <alignment horizontal="left"/>
    </xf>
    <xf numFmtId="14" fontId="4" fillId="19" borderId="44" xfId="0" applyNumberFormat="1" applyFont="1" applyFill="1" applyBorder="1" applyAlignment="1">
      <alignment horizontal="left"/>
    </xf>
    <xf numFmtId="14" fontId="11" fillId="10" borderId="43" xfId="0" applyNumberFormat="1" applyFont="1" applyFill="1" applyBorder="1" applyAlignment="1">
      <alignment horizontal="left"/>
    </xf>
    <xf numFmtId="14" fontId="14" fillId="18" borderId="43" xfId="0" applyNumberFormat="1" applyFont="1" applyFill="1" applyBorder="1" applyAlignment="1">
      <alignment horizontal="left"/>
    </xf>
    <xf numFmtId="14" fontId="7" fillId="19" borderId="44" xfId="0" applyNumberFormat="1" applyFont="1" applyFill="1" applyBorder="1" applyAlignment="1">
      <alignment horizontal="left"/>
    </xf>
    <xf numFmtId="0" fontId="15" fillId="7" borderId="42" xfId="0" applyFont="1" applyFill="1" applyBorder="1"/>
    <xf numFmtId="14" fontId="7" fillId="7" borderId="43" xfId="0" applyNumberFormat="1" applyFont="1" applyFill="1" applyBorder="1" applyAlignment="1">
      <alignment horizontal="left"/>
    </xf>
    <xf numFmtId="14" fontId="14" fillId="7" borderId="43" xfId="0" applyNumberFormat="1" applyFont="1" applyFill="1" applyBorder="1" applyAlignment="1">
      <alignment horizontal="left"/>
    </xf>
    <xf numFmtId="14" fontId="4" fillId="13" borderId="43" xfId="0" applyNumberFormat="1" applyFont="1" applyFill="1" applyBorder="1" applyAlignment="1">
      <alignment horizontal="left"/>
    </xf>
    <xf numFmtId="0" fontId="15" fillId="8" borderId="42" xfId="0" applyFont="1" applyFill="1" applyBorder="1"/>
    <xf numFmtId="14" fontId="7" fillId="8" borderId="43" xfId="0" applyNumberFormat="1" applyFont="1" applyFill="1" applyBorder="1" applyAlignment="1">
      <alignment horizontal="left"/>
    </xf>
    <xf numFmtId="14" fontId="14" fillId="8" borderId="43" xfId="0" applyNumberFormat="1" applyFont="1" applyFill="1" applyBorder="1" applyAlignment="1">
      <alignment horizontal="left"/>
    </xf>
    <xf numFmtId="14" fontId="4" fillId="8" borderId="43" xfId="0" applyNumberFormat="1" applyFont="1" applyFill="1" applyBorder="1" applyAlignment="1">
      <alignment horizontal="left"/>
    </xf>
    <xf numFmtId="14" fontId="4" fillId="16" borderId="43" xfId="0" applyNumberFormat="1" applyFont="1" applyFill="1" applyBorder="1" applyAlignment="1">
      <alignment horizontal="left"/>
    </xf>
    <xf numFmtId="14" fontId="14" fillId="13" borderId="43" xfId="0" applyNumberFormat="1" applyFont="1" applyFill="1" applyBorder="1" applyAlignment="1">
      <alignment horizontal="left"/>
    </xf>
    <xf numFmtId="14" fontId="14" fillId="16" borderId="43" xfId="0" applyNumberFormat="1" applyFont="1" applyFill="1" applyBorder="1" applyAlignment="1">
      <alignment horizontal="left"/>
    </xf>
    <xf numFmtId="14" fontId="14" fillId="17" borderId="0" xfId="0" applyNumberFormat="1" applyFont="1" applyFill="1" applyBorder="1" applyAlignment="1">
      <alignment horizontal="left"/>
    </xf>
    <xf numFmtId="0" fontId="15" fillId="9" borderId="42" xfId="0" applyFont="1" applyFill="1" applyBorder="1"/>
    <xf numFmtId="14" fontId="7" fillId="11" borderId="43" xfId="0" applyNumberFormat="1" applyFont="1" applyFill="1" applyBorder="1" applyAlignment="1">
      <alignment horizontal="left"/>
    </xf>
    <xf numFmtId="14" fontId="14" fillId="11" borderId="43" xfId="0" applyNumberFormat="1" applyFont="1" applyFill="1" applyBorder="1" applyAlignment="1">
      <alignment horizontal="left"/>
    </xf>
    <xf numFmtId="14" fontId="4" fillId="11" borderId="43" xfId="0" applyNumberFormat="1" applyFont="1" applyFill="1" applyBorder="1" applyAlignment="1">
      <alignment horizontal="left"/>
    </xf>
    <xf numFmtId="14" fontId="14" fillId="17" borderId="43" xfId="0" applyNumberFormat="1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7" fillId="19" borderId="17" xfId="0" applyFont="1" applyFill="1" applyBorder="1" applyAlignment="1">
      <alignment horizontal="left"/>
    </xf>
    <xf numFmtId="0" fontId="7" fillId="19" borderId="33" xfId="0" applyFont="1" applyFill="1" applyBorder="1" applyAlignment="1">
      <alignment horizontal="left"/>
    </xf>
    <xf numFmtId="0" fontId="7" fillId="19" borderId="5" xfId="0" applyFont="1" applyFill="1" applyBorder="1" applyAlignment="1">
      <alignment horizontal="left"/>
    </xf>
    <xf numFmtId="0" fontId="4" fillId="19" borderId="33" xfId="0" applyFont="1" applyFill="1" applyBorder="1" applyAlignment="1">
      <alignment horizontal="left"/>
    </xf>
    <xf numFmtId="0" fontId="4" fillId="19" borderId="34" xfId="0" applyFont="1" applyFill="1" applyBorder="1" applyAlignment="1">
      <alignment horizontal="left"/>
    </xf>
    <xf numFmtId="0" fontId="4" fillId="19" borderId="17" xfId="0" applyFont="1" applyFill="1" applyBorder="1" applyAlignment="1">
      <alignment horizontal="left"/>
    </xf>
    <xf numFmtId="0" fontId="7" fillId="19" borderId="19" xfId="0" applyFont="1" applyFill="1" applyBorder="1" applyAlignment="1">
      <alignment horizontal="left"/>
    </xf>
    <xf numFmtId="0" fontId="7" fillId="19" borderId="35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7" fillId="14" borderId="17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4" fillId="14" borderId="17" xfId="0" applyFont="1" applyFill="1" applyBorder="1"/>
    <xf numFmtId="0" fontId="4" fillId="15" borderId="17" xfId="0" applyFont="1" applyFill="1" applyBorder="1"/>
    <xf numFmtId="0" fontId="7" fillId="0" borderId="21" xfId="0" applyFont="1" applyBorder="1"/>
    <xf numFmtId="0" fontId="4" fillId="0" borderId="1" xfId="0" applyFont="1" applyBorder="1"/>
    <xf numFmtId="0" fontId="7" fillId="0" borderId="9" xfId="0" applyFont="1" applyBorder="1"/>
    <xf numFmtId="0" fontId="16" fillId="2" borderId="21" xfId="0" applyFont="1" applyFill="1" applyBorder="1"/>
    <xf numFmtId="0" fontId="14" fillId="2" borderId="21" xfId="0" applyFont="1" applyFill="1" applyBorder="1"/>
    <xf numFmtId="0" fontId="4" fillId="6" borderId="2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14" borderId="17" xfId="0" applyFont="1" applyFill="1" applyBorder="1" applyAlignment="1">
      <alignment horizontal="left"/>
    </xf>
    <xf numFmtId="0" fontId="4" fillId="14" borderId="5" xfId="0" applyFont="1" applyFill="1" applyBorder="1" applyAlignment="1">
      <alignment horizontal="left"/>
    </xf>
    <xf numFmtId="0" fontId="7" fillId="14" borderId="17" xfId="0" applyFont="1" applyFill="1" applyBorder="1" applyAlignment="1">
      <alignment horizontal="left"/>
    </xf>
    <xf numFmtId="0" fontId="7" fillId="14" borderId="5" xfId="0" applyFont="1" applyFill="1" applyBorder="1" applyAlignment="1">
      <alignment horizontal="left"/>
    </xf>
    <xf numFmtId="0" fontId="14" fillId="14" borderId="31" xfId="0" applyFont="1" applyFill="1" applyBorder="1" applyAlignment="1">
      <alignment horizontal="left"/>
    </xf>
    <xf numFmtId="0" fontId="14" fillId="14" borderId="32" xfId="0" applyFont="1" applyFill="1" applyBorder="1" applyAlignment="1">
      <alignment horizontal="left"/>
    </xf>
    <xf numFmtId="0" fontId="7" fillId="19" borderId="4" xfId="0" applyFont="1" applyFill="1" applyBorder="1" applyAlignment="1">
      <alignment horizontal="left"/>
    </xf>
    <xf numFmtId="0" fontId="11" fillId="6" borderId="2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left"/>
    </xf>
    <xf numFmtId="0" fontId="7" fillId="6" borderId="2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14" borderId="46" xfId="0" applyFont="1" applyFill="1" applyBorder="1" applyAlignment="1">
      <alignment horizontal="center"/>
    </xf>
    <xf numFmtId="0" fontId="14" fillId="14" borderId="27" xfId="0" applyFont="1" applyFill="1" applyBorder="1" applyAlignment="1">
      <alignment horizontal="center"/>
    </xf>
    <xf numFmtId="0" fontId="14" fillId="14" borderId="28" xfId="0" applyFont="1" applyFill="1" applyBorder="1" applyAlignment="1">
      <alignment horizontal="center"/>
    </xf>
    <xf numFmtId="0" fontId="4" fillId="6" borderId="21" xfId="0" applyFont="1" applyFill="1" applyBorder="1"/>
    <xf numFmtId="0" fontId="4" fillId="6" borderId="1" xfId="0" applyFont="1" applyFill="1" applyBorder="1"/>
    <xf numFmtId="0" fontId="7" fillId="0" borderId="1" xfId="0" applyFont="1" applyBorder="1"/>
    <xf numFmtId="0" fontId="4" fillId="19" borderId="38" xfId="0" applyFont="1" applyFill="1" applyBorder="1" applyAlignment="1">
      <alignment horizontal="left"/>
    </xf>
    <xf numFmtId="0" fontId="4" fillId="19" borderId="39" xfId="0" applyFont="1" applyFill="1" applyBorder="1" applyAlignment="1">
      <alignment horizontal="left"/>
    </xf>
    <xf numFmtId="0" fontId="4" fillId="23" borderId="21" xfId="0" applyFont="1" applyFill="1" applyBorder="1" applyAlignment="1">
      <alignment horizontal="left"/>
    </xf>
    <xf numFmtId="0" fontId="4" fillId="23" borderId="1" xfId="0" applyFont="1" applyFill="1" applyBorder="1" applyAlignment="1">
      <alignment horizontal="left"/>
    </xf>
    <xf numFmtId="0" fontId="5" fillId="25" borderId="21" xfId="0" applyFont="1" applyFill="1" applyBorder="1" applyAlignment="1">
      <alignment horizontal="left"/>
    </xf>
    <xf numFmtId="0" fontId="5" fillId="25" borderId="1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5" borderId="9" xfId="0" applyFont="1" applyFill="1" applyBorder="1" applyAlignment="1">
      <alignment horizontal="left"/>
    </xf>
    <xf numFmtId="0" fontId="7" fillId="9" borderId="4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4" fillId="14" borderId="36" xfId="0" applyFont="1" applyFill="1" applyBorder="1" applyAlignment="1">
      <alignment horizontal="left"/>
    </xf>
    <xf numFmtId="0" fontId="4" fillId="14" borderId="37" xfId="0" applyFont="1" applyFill="1" applyBorder="1" applyAlignment="1">
      <alignment horizontal="left"/>
    </xf>
    <xf numFmtId="0" fontId="7" fillId="23" borderId="1" xfId="0" applyFont="1" applyFill="1" applyBorder="1" applyAlignment="1">
      <alignment horizontal="left"/>
    </xf>
    <xf numFmtId="0" fontId="7" fillId="23" borderId="9" xfId="0" applyFont="1" applyFill="1" applyBorder="1" applyAlignment="1">
      <alignment horizontal="left"/>
    </xf>
    <xf numFmtId="0" fontId="2" fillId="23" borderId="1" xfId="0" applyFont="1" applyFill="1" applyBorder="1" applyAlignment="1">
      <alignment horizontal="left"/>
    </xf>
    <xf numFmtId="0" fontId="4" fillId="23" borderId="9" xfId="0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23" borderId="45" xfId="0" applyFont="1" applyFill="1" applyBorder="1" applyAlignment="1">
      <alignment horizontal="left"/>
    </xf>
    <xf numFmtId="0" fontId="7" fillId="23" borderId="29" xfId="0" applyFont="1" applyFill="1" applyBorder="1" applyAlignment="1">
      <alignment horizontal="left"/>
    </xf>
    <xf numFmtId="0" fontId="7" fillId="23" borderId="30" xfId="0" applyFont="1" applyFill="1" applyBorder="1" applyAlignment="1">
      <alignment horizontal="left"/>
    </xf>
    <xf numFmtId="0" fontId="14" fillId="2" borderId="2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4" borderId="24" xfId="0" applyFont="1" applyFill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2" fillId="23" borderId="48" xfId="0" applyFont="1" applyFill="1" applyBorder="1" applyAlignment="1">
      <alignment horizontal="left"/>
    </xf>
    <xf numFmtId="0" fontId="4" fillId="23" borderId="23" xfId="0" applyFont="1" applyFill="1" applyBorder="1" applyAlignment="1">
      <alignment horizontal="left"/>
    </xf>
    <xf numFmtId="0" fontId="4" fillId="23" borderId="25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14" borderId="46" xfId="0" applyFont="1" applyFill="1" applyBorder="1" applyAlignment="1">
      <alignment horizontal="left"/>
    </xf>
    <xf numFmtId="0" fontId="19" fillId="15" borderId="27" xfId="0" applyFont="1" applyFill="1" applyBorder="1" applyAlignment="1">
      <alignment horizontal="left"/>
    </xf>
    <xf numFmtId="0" fontId="19" fillId="15" borderId="47" xfId="0" applyFont="1" applyFill="1" applyBorder="1" applyAlignment="1">
      <alignment horizontal="left"/>
    </xf>
    <xf numFmtId="0" fontId="7" fillId="2" borderId="21" xfId="0" applyFont="1" applyFill="1" applyBorder="1"/>
    <xf numFmtId="0" fontId="7" fillId="2" borderId="1" xfId="0" applyFont="1" applyFill="1" applyBorder="1"/>
    <xf numFmtId="0" fontId="7" fillId="0" borderId="2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6" borderId="2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7" fillId="0" borderId="45" xfId="0" applyFont="1" applyBorder="1"/>
    <xf numFmtId="0" fontId="4" fillId="0" borderId="29" xfId="0" applyFont="1" applyBorder="1"/>
    <xf numFmtId="0" fontId="7" fillId="0" borderId="30" xfId="0" applyFont="1" applyBorder="1"/>
    <xf numFmtId="0" fontId="17" fillId="6" borderId="24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5" fillId="0" borderId="45" xfId="0" applyFont="1" applyBorder="1"/>
    <xf numFmtId="0" fontId="14" fillId="14" borderId="46" xfId="0" applyFont="1" applyFill="1" applyBorder="1"/>
    <xf numFmtId="0" fontId="4" fillId="15" borderId="27" xfId="0" applyFont="1" applyFill="1" applyBorder="1"/>
    <xf numFmtId="0" fontId="7" fillId="15" borderId="47" xfId="0" applyFont="1" applyFill="1" applyBorder="1"/>
    <xf numFmtId="0" fontId="14" fillId="14" borderId="5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6" fillId="6" borderId="29" xfId="0" applyFont="1" applyFill="1" applyBorder="1" applyAlignment="1">
      <alignment horizontal="center"/>
    </xf>
    <xf numFmtId="0" fontId="16" fillId="6" borderId="30" xfId="0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Border="1" applyAlignment="1">
      <alignment horizontal="left"/>
    </xf>
    <xf numFmtId="0" fontId="21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1158876</xdr:colOff>
      <xdr:row>1</xdr:row>
      <xdr:rowOff>23813</xdr:rowOff>
    </xdr:from>
    <xdr:to>
      <xdr:col>13</xdr:col>
      <xdr:colOff>579439</xdr:colOff>
      <xdr:row>7</xdr:row>
      <xdr:rowOff>154432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653CB2-A8FE-4D73-BE0C-645BFB458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7814" y="214313"/>
          <a:ext cx="2571750" cy="152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C995-52BF-4B89-BC97-2FB46FB6B322}">
  <dimension ref="A1:AF76"/>
  <sheetViews>
    <sheetView tabSelected="1" zoomScale="80" zoomScaleNormal="80" workbookViewId="0">
      <selection activeCell="J8" sqref="J8"/>
    </sheetView>
  </sheetViews>
  <sheetFormatPr defaultRowHeight="14.5" x14ac:dyDescent="0.35"/>
  <cols>
    <col min="2" max="2" width="11" customWidth="1"/>
    <col min="3" max="3" width="14" customWidth="1"/>
    <col min="4" max="4" width="13.08984375" customWidth="1"/>
    <col min="5" max="5" width="11" customWidth="1"/>
    <col min="6" max="6" width="16.54296875" customWidth="1"/>
    <col min="7" max="7" width="16" customWidth="1"/>
    <col min="8" max="8" width="19.26953125" customWidth="1"/>
    <col min="9" max="10" width="13.7265625" customWidth="1"/>
    <col min="11" max="11" width="13.7265625" style="32" customWidth="1"/>
    <col min="12" max="12" width="26.90625" customWidth="1"/>
    <col min="13" max="13" width="18.1796875" customWidth="1"/>
    <col min="14" max="14" width="17" customWidth="1"/>
    <col min="15" max="15" width="19.1796875" customWidth="1"/>
    <col min="16" max="16" width="14.54296875" customWidth="1"/>
    <col min="18" max="18" width="13.36328125" customWidth="1"/>
    <col min="19" max="19" width="12.81640625" customWidth="1"/>
    <col min="20" max="20" width="27.90625" style="32" customWidth="1"/>
    <col min="21" max="21" width="17.81640625" style="32" customWidth="1"/>
    <col min="22" max="22" width="20.6328125" customWidth="1"/>
    <col min="23" max="23" width="22.08984375" customWidth="1"/>
    <col min="24" max="24" width="33.453125" customWidth="1"/>
    <col min="25" max="25" width="16.90625" customWidth="1"/>
    <col min="26" max="26" width="11.54296875" customWidth="1"/>
    <col min="27" max="27" width="22.6328125" customWidth="1"/>
    <col min="28" max="28" width="23" style="32" customWidth="1"/>
    <col min="29" max="29" width="18.1796875" customWidth="1"/>
    <col min="30" max="30" width="38.08984375" customWidth="1"/>
  </cols>
  <sheetData>
    <row r="1" spans="1:14" ht="15" thickBot="1" x14ac:dyDescent="0.4">
      <c r="A1" s="21"/>
      <c r="B1" s="21"/>
      <c r="C1" s="2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6" customHeight="1" x14ac:dyDescent="0.35">
      <c r="A2" s="21"/>
      <c r="B2" s="21"/>
      <c r="C2" s="284" t="s">
        <v>79</v>
      </c>
      <c r="D2" s="285"/>
      <c r="E2" s="285"/>
      <c r="F2" s="285"/>
      <c r="G2" s="285"/>
      <c r="H2" s="286"/>
      <c r="I2" s="21"/>
      <c r="J2" s="13"/>
      <c r="K2" s="13"/>
      <c r="L2" s="13"/>
      <c r="M2" s="13"/>
      <c r="N2" s="13"/>
    </row>
    <row r="3" spans="1:14" ht="15" thickBot="1" x14ac:dyDescent="0.4">
      <c r="A3" s="21"/>
      <c r="B3" s="21"/>
      <c r="C3" s="287"/>
      <c r="D3" s="288"/>
      <c r="E3" s="288"/>
      <c r="F3" s="288"/>
      <c r="G3" s="288"/>
      <c r="H3" s="289"/>
      <c r="I3" s="21"/>
      <c r="J3" s="13"/>
      <c r="K3" s="13"/>
      <c r="L3" s="13"/>
      <c r="M3" s="13"/>
      <c r="N3" s="13"/>
    </row>
    <row r="4" spans="1:14" x14ac:dyDescent="0.35">
      <c r="A4" s="21"/>
      <c r="B4" s="21"/>
      <c r="C4" s="21"/>
      <c r="D4" s="21"/>
      <c r="E4" s="21"/>
      <c r="F4" s="21"/>
      <c r="G4" s="21"/>
      <c r="H4" s="21"/>
      <c r="I4" s="21"/>
      <c r="J4" s="13"/>
      <c r="K4" s="13"/>
      <c r="L4" s="13"/>
      <c r="M4" s="13"/>
      <c r="N4" s="13"/>
    </row>
    <row r="5" spans="1:14" ht="15.5" x14ac:dyDescent="0.35">
      <c r="A5" s="21"/>
      <c r="B5" s="290"/>
      <c r="C5" s="291" t="s">
        <v>80</v>
      </c>
      <c r="D5" s="291"/>
      <c r="E5" s="291"/>
      <c r="F5" s="291"/>
      <c r="G5" s="291"/>
      <c r="H5" s="291"/>
      <c r="I5" s="290"/>
      <c r="J5" s="13"/>
      <c r="K5" s="13"/>
      <c r="L5" s="13"/>
      <c r="M5" s="13"/>
      <c r="N5" s="13"/>
    </row>
    <row r="6" spans="1:14" ht="15.5" x14ac:dyDescent="0.35">
      <c r="A6" s="21"/>
      <c r="B6" s="290"/>
      <c r="C6" s="291" t="s">
        <v>81</v>
      </c>
      <c r="D6" s="291"/>
      <c r="E6" s="291"/>
      <c r="F6" s="291"/>
      <c r="G6" s="291"/>
      <c r="H6" s="291"/>
      <c r="I6" s="290"/>
      <c r="J6" s="13"/>
      <c r="K6" s="13"/>
      <c r="L6" s="13"/>
      <c r="M6" s="13"/>
      <c r="N6" s="13"/>
    </row>
    <row r="7" spans="1:14" ht="23" customHeight="1" x14ac:dyDescent="0.35">
      <c r="A7" s="21"/>
      <c r="B7" s="290"/>
      <c r="C7" s="292" t="s">
        <v>89</v>
      </c>
      <c r="D7" s="292"/>
      <c r="E7" s="292"/>
      <c r="F7" s="292"/>
      <c r="G7" s="292"/>
      <c r="H7" s="292"/>
      <c r="I7" s="290"/>
      <c r="J7" s="13"/>
      <c r="K7" s="13"/>
      <c r="L7" s="13"/>
      <c r="M7" s="13"/>
      <c r="N7" s="13"/>
    </row>
    <row r="8" spans="1:14" ht="15.5" customHeight="1" x14ac:dyDescent="0.35">
      <c r="A8" s="21"/>
      <c r="B8" s="290"/>
      <c r="I8" s="290"/>
      <c r="J8" s="13"/>
      <c r="K8" s="13"/>
      <c r="L8" s="13"/>
      <c r="M8" s="13"/>
      <c r="N8" s="13"/>
    </row>
    <row r="9" spans="1:14" ht="15.5" x14ac:dyDescent="0.35">
      <c r="A9" s="21"/>
      <c r="B9" s="290"/>
      <c r="C9" s="295" t="s">
        <v>88</v>
      </c>
      <c r="D9" s="293" t="s">
        <v>82</v>
      </c>
      <c r="E9" s="293"/>
      <c r="F9" s="293"/>
      <c r="G9" s="293"/>
      <c r="H9" s="293"/>
      <c r="I9" s="290"/>
      <c r="J9" s="13"/>
      <c r="K9" s="13"/>
      <c r="L9" s="13"/>
      <c r="M9" s="13"/>
      <c r="N9" s="13"/>
    </row>
    <row r="10" spans="1:14" ht="15.5" x14ac:dyDescent="0.35">
      <c r="A10" s="21"/>
      <c r="B10" s="290"/>
      <c r="C10" s="296" t="s">
        <v>88</v>
      </c>
      <c r="D10" s="294" t="s">
        <v>83</v>
      </c>
      <c r="E10" s="294"/>
      <c r="F10" s="294"/>
      <c r="G10" s="294"/>
      <c r="H10" s="294"/>
      <c r="I10" s="290"/>
      <c r="J10" s="13"/>
      <c r="K10" s="13"/>
      <c r="L10" s="13"/>
      <c r="M10" s="13"/>
      <c r="N10" s="13"/>
    </row>
    <row r="11" spans="1:14" ht="15.5" x14ac:dyDescent="0.35">
      <c r="A11" s="21"/>
      <c r="B11" s="290"/>
      <c r="C11" s="295" t="s">
        <v>88</v>
      </c>
      <c r="D11" s="291" t="s">
        <v>84</v>
      </c>
      <c r="E11" s="291"/>
      <c r="F11" s="291"/>
      <c r="G11" s="291"/>
      <c r="H11" s="291"/>
      <c r="I11" s="290"/>
      <c r="J11" s="13"/>
      <c r="K11" s="13"/>
      <c r="L11" s="13"/>
      <c r="M11" s="13"/>
      <c r="N11" s="13"/>
    </row>
    <row r="12" spans="1:14" ht="15.5" x14ac:dyDescent="0.35">
      <c r="A12" s="21"/>
      <c r="B12" s="290"/>
      <c r="C12" s="296" t="s">
        <v>88</v>
      </c>
      <c r="D12" s="294" t="s">
        <v>85</v>
      </c>
      <c r="E12" s="294"/>
      <c r="F12" s="294"/>
      <c r="G12" s="294"/>
      <c r="H12" s="294"/>
      <c r="I12" s="290"/>
      <c r="J12" s="13"/>
      <c r="K12" s="13"/>
      <c r="L12" s="13"/>
      <c r="M12" s="13"/>
      <c r="N12" s="13"/>
    </row>
    <row r="13" spans="1:14" ht="15.5" x14ac:dyDescent="0.35">
      <c r="A13" s="21"/>
      <c r="B13" s="290"/>
      <c r="C13" s="290"/>
      <c r="D13" s="290"/>
      <c r="E13" s="290"/>
      <c r="F13" s="290"/>
      <c r="G13" s="290"/>
      <c r="H13" s="290"/>
      <c r="I13" s="290"/>
      <c r="J13" s="14"/>
      <c r="K13" s="14"/>
      <c r="L13" s="13"/>
      <c r="M13" s="13"/>
      <c r="N13" s="13"/>
    </row>
    <row r="14" spans="1:14" ht="15.5" x14ac:dyDescent="0.35">
      <c r="A14" s="21"/>
      <c r="B14" s="290"/>
      <c r="C14" s="291" t="s">
        <v>86</v>
      </c>
      <c r="D14" s="291"/>
      <c r="E14" s="291"/>
      <c r="F14" s="291"/>
      <c r="G14" s="291"/>
      <c r="H14" s="291"/>
      <c r="I14" s="290"/>
      <c r="J14" s="13"/>
      <c r="K14" s="13"/>
      <c r="L14" s="13"/>
      <c r="M14" s="13"/>
      <c r="N14" s="13"/>
    </row>
    <row r="15" spans="1:14" ht="15.5" x14ac:dyDescent="0.35">
      <c r="A15" s="21"/>
      <c r="B15" s="290"/>
      <c r="C15" s="290"/>
      <c r="D15" s="290"/>
      <c r="E15" s="290"/>
      <c r="F15" s="290"/>
      <c r="G15" s="290"/>
      <c r="H15" s="290"/>
      <c r="I15" s="290"/>
      <c r="J15" s="13"/>
      <c r="K15" s="13"/>
      <c r="L15" s="13"/>
      <c r="M15" s="13"/>
      <c r="N15" s="13"/>
    </row>
    <row r="16" spans="1:14" ht="15.5" x14ac:dyDescent="0.35">
      <c r="A16" s="21"/>
      <c r="B16" s="290"/>
      <c r="C16" s="291" t="s">
        <v>87</v>
      </c>
      <c r="D16" s="291"/>
      <c r="E16" s="291"/>
      <c r="F16" s="291"/>
      <c r="G16" s="291"/>
      <c r="H16" s="291"/>
      <c r="I16" s="290"/>
      <c r="J16" s="13"/>
      <c r="K16" s="13"/>
      <c r="L16" s="13"/>
      <c r="M16" s="13"/>
      <c r="N16" s="13"/>
    </row>
    <row r="17" spans="1:24" ht="25" customHeight="1" thickBot="1" x14ac:dyDescent="0.4">
      <c r="A17" s="21"/>
      <c r="F17" s="13"/>
      <c r="G17" s="13"/>
      <c r="H17" s="13"/>
      <c r="I17" s="13"/>
      <c r="J17" s="13"/>
      <c r="K17" s="13"/>
      <c r="L17" s="13"/>
      <c r="M17" s="13"/>
      <c r="N17" s="13"/>
    </row>
    <row r="18" spans="1:24" ht="18.5" thickBot="1" x14ac:dyDescent="0.45">
      <c r="A18" s="21"/>
      <c r="C18" s="230" t="s">
        <v>4</v>
      </c>
      <c r="D18" s="231"/>
      <c r="E18" s="232"/>
      <c r="F18" s="8" t="s">
        <v>14</v>
      </c>
      <c r="G18" s="9"/>
      <c r="H18" s="8" t="s">
        <v>13</v>
      </c>
      <c r="I18" s="9"/>
      <c r="J18" s="1"/>
      <c r="K18" s="1"/>
      <c r="R18" s="60"/>
      <c r="S18" s="60"/>
      <c r="T18" s="60"/>
      <c r="U18" s="60"/>
      <c r="V18" s="60"/>
      <c r="W18" s="60"/>
      <c r="X18" s="60"/>
    </row>
    <row r="19" spans="1:24" s="32" customFormat="1" ht="18.5" thickBot="1" x14ac:dyDescent="0.45">
      <c r="A19" s="21"/>
      <c r="C19" s="48"/>
      <c r="D19" s="49"/>
      <c r="E19" s="50"/>
      <c r="F19" s="48"/>
      <c r="G19" s="50"/>
      <c r="H19" s="48"/>
      <c r="I19" s="50"/>
      <c r="J19" s="51"/>
      <c r="K19" s="51"/>
      <c r="R19" s="60"/>
      <c r="S19" s="60"/>
      <c r="T19" s="60"/>
      <c r="U19" s="60"/>
      <c r="V19" s="60"/>
      <c r="W19" s="60"/>
      <c r="X19" s="60"/>
    </row>
    <row r="20" spans="1:24" ht="54.5" thickBot="1" x14ac:dyDescent="0.45">
      <c r="A20" s="21"/>
      <c r="B20" s="83" t="s">
        <v>8</v>
      </c>
      <c r="C20" s="84" t="s">
        <v>0</v>
      </c>
      <c r="D20" s="62" t="s">
        <v>1</v>
      </c>
      <c r="E20" s="62" t="s">
        <v>2</v>
      </c>
      <c r="F20" s="62" t="s">
        <v>7</v>
      </c>
      <c r="G20" s="62" t="s">
        <v>3</v>
      </c>
      <c r="H20" s="62" t="s">
        <v>5</v>
      </c>
      <c r="I20" s="62" t="s">
        <v>6</v>
      </c>
      <c r="J20" s="62" t="s">
        <v>10</v>
      </c>
      <c r="K20" s="62" t="s">
        <v>39</v>
      </c>
      <c r="L20" s="62" t="s">
        <v>12</v>
      </c>
      <c r="M20" s="62" t="s">
        <v>9</v>
      </c>
      <c r="N20" s="85" t="s">
        <v>11</v>
      </c>
      <c r="O20" s="62" t="s">
        <v>15</v>
      </c>
      <c r="P20" s="84" t="s">
        <v>0</v>
      </c>
      <c r="R20" s="60"/>
      <c r="S20" s="10" t="s">
        <v>36</v>
      </c>
      <c r="T20" s="54" t="s">
        <v>0</v>
      </c>
      <c r="U20" s="33" t="s">
        <v>53</v>
      </c>
      <c r="V20" s="54" t="s">
        <v>42</v>
      </c>
      <c r="W20" s="10" t="s">
        <v>40</v>
      </c>
      <c r="X20" s="33" t="s">
        <v>41</v>
      </c>
    </row>
    <row r="21" spans="1:24" x14ac:dyDescent="0.35">
      <c r="A21" s="13"/>
      <c r="B21" s="89">
        <v>1</v>
      </c>
      <c r="C21" s="129" t="s">
        <v>61</v>
      </c>
      <c r="D21" s="90">
        <v>1</v>
      </c>
      <c r="E21" s="90">
        <v>3</v>
      </c>
      <c r="F21" s="91">
        <v>1640</v>
      </c>
      <c r="G21" s="90">
        <f>(D21*20)+(E21*50)</f>
        <v>170</v>
      </c>
      <c r="H21" s="90">
        <v>150</v>
      </c>
      <c r="I21" s="90">
        <f>H21*4</f>
        <v>600</v>
      </c>
      <c r="J21" s="91">
        <f>SUM(F21+G21)/H21</f>
        <v>12.066666666666666</v>
      </c>
      <c r="K21" s="91">
        <f>SUM(G21/H21)</f>
        <v>1.1333333333333333</v>
      </c>
      <c r="L21" s="90">
        <f>SUM(I21*2)</f>
        <v>1200</v>
      </c>
      <c r="M21" s="91">
        <f>SUM(L21)-(F21+G21)</f>
        <v>-610</v>
      </c>
      <c r="N21" s="92">
        <v>0</v>
      </c>
      <c r="O21" s="91">
        <f>SUM(N21-M21)</f>
        <v>610</v>
      </c>
      <c r="P21" s="129" t="s">
        <v>61</v>
      </c>
      <c r="R21" s="60"/>
      <c r="S21" s="67">
        <v>1</v>
      </c>
      <c r="T21" s="112" t="s">
        <v>48</v>
      </c>
      <c r="U21" s="121">
        <v>44530</v>
      </c>
      <c r="V21" s="112" t="s">
        <v>50</v>
      </c>
      <c r="W21" s="113" t="s">
        <v>51</v>
      </c>
      <c r="X21" s="114" t="s">
        <v>52</v>
      </c>
    </row>
    <row r="22" spans="1:24" x14ac:dyDescent="0.35">
      <c r="B22" s="65">
        <v>2</v>
      </c>
      <c r="C22" s="64" t="s">
        <v>62</v>
      </c>
      <c r="D22" s="4">
        <v>15</v>
      </c>
      <c r="E22" s="4">
        <v>0</v>
      </c>
      <c r="F22" s="7">
        <v>1650</v>
      </c>
      <c r="G22" s="3">
        <f t="shared" ref="G22:G35" si="0">(D22*20)+(E22*50)</f>
        <v>300</v>
      </c>
      <c r="H22" s="4">
        <v>90</v>
      </c>
      <c r="I22" s="4">
        <f t="shared" ref="I22:I33" si="1">H22*4</f>
        <v>360</v>
      </c>
      <c r="J22" s="7">
        <f>SUM(F22+G22)/H22</f>
        <v>21.666666666666668</v>
      </c>
      <c r="K22" s="7">
        <f t="shared" ref="K22:K35" si="2">SUM(G22/H22)</f>
        <v>3.3333333333333335</v>
      </c>
      <c r="L22" s="4">
        <f t="shared" ref="L22:L33" si="3">SUM(I22*2)</f>
        <v>720</v>
      </c>
      <c r="M22" s="7">
        <f t="shared" ref="M22:M33" si="4">SUM(L22)-(F22+G22)</f>
        <v>-1230</v>
      </c>
      <c r="N22" s="87">
        <v>0</v>
      </c>
      <c r="O22" s="7">
        <f t="shared" ref="O22:O33" si="5">SUM(N22-M22)</f>
        <v>1230</v>
      </c>
      <c r="P22" s="64" t="s">
        <v>62</v>
      </c>
      <c r="R22" s="60"/>
      <c r="S22" s="68">
        <v>2</v>
      </c>
      <c r="T22" s="73" t="s">
        <v>77</v>
      </c>
      <c r="U22" s="122">
        <v>44532</v>
      </c>
      <c r="V22" s="73" t="s">
        <v>49</v>
      </c>
      <c r="W22" s="74" t="s">
        <v>51</v>
      </c>
      <c r="X22" s="73" t="s">
        <v>57</v>
      </c>
    </row>
    <row r="23" spans="1:24" x14ac:dyDescent="0.35">
      <c r="B23" s="12">
        <v>3</v>
      </c>
      <c r="C23" s="130" t="s">
        <v>63</v>
      </c>
      <c r="D23" s="2">
        <v>20</v>
      </c>
      <c r="E23" s="2">
        <v>24</v>
      </c>
      <c r="F23" s="5">
        <v>0</v>
      </c>
      <c r="G23" s="2">
        <f t="shared" si="0"/>
        <v>1600</v>
      </c>
      <c r="H23" s="2">
        <v>275</v>
      </c>
      <c r="I23" s="2">
        <f t="shared" si="1"/>
        <v>1100</v>
      </c>
      <c r="J23" s="5">
        <f t="shared" ref="J23:J33" si="6">SUM(F23+G23)/H23</f>
        <v>5.8181818181818183</v>
      </c>
      <c r="K23" s="5">
        <f t="shared" si="2"/>
        <v>5.8181818181818183</v>
      </c>
      <c r="L23" s="2">
        <f t="shared" si="3"/>
        <v>2200</v>
      </c>
      <c r="M23" s="5">
        <f t="shared" si="4"/>
        <v>600</v>
      </c>
      <c r="N23" s="86">
        <v>2500</v>
      </c>
      <c r="O23" s="5">
        <f t="shared" si="5"/>
        <v>1900</v>
      </c>
      <c r="P23" s="130" t="s">
        <v>63</v>
      </c>
      <c r="R23" s="60"/>
      <c r="S23" s="53">
        <v>3</v>
      </c>
      <c r="T23" s="123" t="s">
        <v>54</v>
      </c>
      <c r="U23" s="124">
        <v>44538</v>
      </c>
      <c r="V23" s="123" t="s">
        <v>56</v>
      </c>
      <c r="W23" s="113" t="s">
        <v>51</v>
      </c>
      <c r="X23" s="123" t="s">
        <v>52</v>
      </c>
    </row>
    <row r="24" spans="1:24" x14ac:dyDescent="0.35">
      <c r="B24" s="11">
        <v>4</v>
      </c>
      <c r="C24" s="63" t="s">
        <v>64</v>
      </c>
      <c r="D24" s="3">
        <v>7</v>
      </c>
      <c r="E24" s="3">
        <v>13</v>
      </c>
      <c r="F24" s="6">
        <v>4400</v>
      </c>
      <c r="G24" s="3">
        <f t="shared" si="0"/>
        <v>790</v>
      </c>
      <c r="H24" s="3">
        <v>275</v>
      </c>
      <c r="I24" s="3">
        <f t="shared" si="1"/>
        <v>1100</v>
      </c>
      <c r="J24" s="6">
        <f t="shared" si="6"/>
        <v>18.872727272727271</v>
      </c>
      <c r="K24" s="6">
        <f t="shared" si="2"/>
        <v>2.8727272727272726</v>
      </c>
      <c r="L24" s="3">
        <f t="shared" si="3"/>
        <v>2200</v>
      </c>
      <c r="M24" s="6">
        <f t="shared" si="4"/>
        <v>-2990</v>
      </c>
      <c r="N24" s="88">
        <v>0</v>
      </c>
      <c r="O24" s="6">
        <f t="shared" si="5"/>
        <v>2990</v>
      </c>
      <c r="P24" s="63" t="s">
        <v>64</v>
      </c>
      <c r="R24" s="60"/>
      <c r="S24" s="68">
        <v>4</v>
      </c>
      <c r="T24" s="73" t="s">
        <v>55</v>
      </c>
      <c r="U24" s="122">
        <v>44539</v>
      </c>
      <c r="V24" s="73" t="s">
        <v>56</v>
      </c>
      <c r="W24" s="74" t="s">
        <v>51</v>
      </c>
      <c r="X24" s="73"/>
    </row>
    <row r="25" spans="1:24" x14ac:dyDescent="0.35">
      <c r="B25" s="12">
        <v>5</v>
      </c>
      <c r="C25" s="130" t="s">
        <v>65</v>
      </c>
      <c r="D25" s="2">
        <v>10</v>
      </c>
      <c r="E25" s="2">
        <v>15</v>
      </c>
      <c r="F25" s="5">
        <v>0</v>
      </c>
      <c r="G25" s="2">
        <f t="shared" si="0"/>
        <v>950</v>
      </c>
      <c r="H25" s="2">
        <v>275</v>
      </c>
      <c r="I25" s="2">
        <f t="shared" si="1"/>
        <v>1100</v>
      </c>
      <c r="J25" s="5">
        <f t="shared" si="6"/>
        <v>3.4545454545454546</v>
      </c>
      <c r="K25" s="5">
        <f t="shared" si="2"/>
        <v>3.4545454545454546</v>
      </c>
      <c r="L25" s="2">
        <f t="shared" si="3"/>
        <v>2200</v>
      </c>
      <c r="M25" s="5">
        <f t="shared" si="4"/>
        <v>1250</v>
      </c>
      <c r="N25" s="86">
        <v>2500</v>
      </c>
      <c r="O25" s="5">
        <f t="shared" si="5"/>
        <v>1250</v>
      </c>
      <c r="P25" s="130" t="s">
        <v>65</v>
      </c>
      <c r="R25" s="60"/>
      <c r="S25" s="69">
        <v>5</v>
      </c>
      <c r="T25" s="157" t="s">
        <v>78</v>
      </c>
      <c r="U25" s="124">
        <v>44544</v>
      </c>
      <c r="V25" s="123" t="s">
        <v>58</v>
      </c>
      <c r="W25" s="113" t="s">
        <v>51</v>
      </c>
      <c r="X25" s="123" t="s">
        <v>60</v>
      </c>
    </row>
    <row r="26" spans="1:24" x14ac:dyDescent="0.35">
      <c r="B26" s="11">
        <v>7</v>
      </c>
      <c r="C26" s="63" t="s">
        <v>66</v>
      </c>
      <c r="D26" s="3">
        <v>0</v>
      </c>
      <c r="E26" s="3">
        <v>0</v>
      </c>
      <c r="F26" s="6">
        <v>1650</v>
      </c>
      <c r="G26" s="3">
        <f t="shared" si="0"/>
        <v>0</v>
      </c>
      <c r="H26" s="3">
        <v>100</v>
      </c>
      <c r="I26" s="3">
        <f t="shared" si="1"/>
        <v>400</v>
      </c>
      <c r="J26" s="6">
        <f t="shared" si="6"/>
        <v>16.5</v>
      </c>
      <c r="K26" s="6">
        <f t="shared" si="2"/>
        <v>0</v>
      </c>
      <c r="L26" s="3">
        <f t="shared" si="3"/>
        <v>800</v>
      </c>
      <c r="M26" s="6">
        <f t="shared" si="4"/>
        <v>-850</v>
      </c>
      <c r="N26" s="88">
        <v>0</v>
      </c>
      <c r="O26" s="6">
        <f t="shared" si="5"/>
        <v>850</v>
      </c>
      <c r="P26" s="63" t="s">
        <v>66</v>
      </c>
      <c r="R26" s="60"/>
      <c r="S26" s="68">
        <v>6</v>
      </c>
      <c r="T26" s="73" t="s">
        <v>59</v>
      </c>
      <c r="U26" s="122">
        <v>44546</v>
      </c>
      <c r="V26" s="73" t="s">
        <v>47</v>
      </c>
      <c r="W26" s="74" t="s">
        <v>51</v>
      </c>
      <c r="X26" s="73"/>
    </row>
    <row r="27" spans="1:24" x14ac:dyDescent="0.35">
      <c r="B27" s="12">
        <v>8</v>
      </c>
      <c r="C27" s="130" t="s">
        <v>67</v>
      </c>
      <c r="D27" s="2">
        <v>26</v>
      </c>
      <c r="E27" s="2">
        <v>0</v>
      </c>
      <c r="F27" s="5">
        <v>0</v>
      </c>
      <c r="G27" s="2">
        <f t="shared" si="0"/>
        <v>520</v>
      </c>
      <c r="H27" s="2">
        <v>60</v>
      </c>
      <c r="I27" s="2">
        <f t="shared" si="1"/>
        <v>240</v>
      </c>
      <c r="J27" s="5">
        <f t="shared" si="6"/>
        <v>8.6666666666666661</v>
      </c>
      <c r="K27" s="5">
        <f t="shared" si="2"/>
        <v>8.6666666666666661</v>
      </c>
      <c r="L27" s="2">
        <f t="shared" si="3"/>
        <v>480</v>
      </c>
      <c r="M27" s="5">
        <f t="shared" si="4"/>
        <v>-40</v>
      </c>
      <c r="N27" s="86">
        <v>0</v>
      </c>
      <c r="O27" s="5">
        <f t="shared" si="5"/>
        <v>40</v>
      </c>
      <c r="P27" s="130" t="s">
        <v>67</v>
      </c>
      <c r="R27" s="60"/>
      <c r="S27" s="70">
        <v>7</v>
      </c>
      <c r="T27" s="75"/>
      <c r="U27" s="116"/>
      <c r="V27" s="75"/>
      <c r="W27" s="52"/>
      <c r="X27" s="75"/>
    </row>
    <row r="28" spans="1:24" x14ac:dyDescent="0.35">
      <c r="B28" s="11">
        <v>9</v>
      </c>
      <c r="C28" s="63" t="s">
        <v>68</v>
      </c>
      <c r="D28" s="3">
        <v>19</v>
      </c>
      <c r="E28" s="3">
        <v>0</v>
      </c>
      <c r="F28" s="6">
        <v>1460</v>
      </c>
      <c r="G28" s="3">
        <f t="shared" si="0"/>
        <v>380</v>
      </c>
      <c r="H28" s="3">
        <v>100</v>
      </c>
      <c r="I28" s="3">
        <f t="shared" si="1"/>
        <v>400</v>
      </c>
      <c r="J28" s="6">
        <f t="shared" si="6"/>
        <v>18.399999999999999</v>
      </c>
      <c r="K28" s="6">
        <f t="shared" si="2"/>
        <v>3.8</v>
      </c>
      <c r="L28" s="3">
        <f t="shared" si="3"/>
        <v>800</v>
      </c>
      <c r="M28" s="6">
        <f t="shared" si="4"/>
        <v>-1040</v>
      </c>
      <c r="N28" s="88">
        <v>0</v>
      </c>
      <c r="O28" s="6">
        <f t="shared" si="5"/>
        <v>1040</v>
      </c>
      <c r="P28" s="63" t="s">
        <v>68</v>
      </c>
      <c r="R28" s="60"/>
      <c r="S28" s="68">
        <v>8</v>
      </c>
      <c r="T28" s="73"/>
      <c r="U28" s="115"/>
      <c r="V28" s="73"/>
      <c r="W28" s="74"/>
      <c r="X28" s="73"/>
    </row>
    <row r="29" spans="1:24" x14ac:dyDescent="0.35">
      <c r="B29" s="12">
        <v>10</v>
      </c>
      <c r="C29" s="130" t="s">
        <v>69</v>
      </c>
      <c r="D29" s="2">
        <v>46</v>
      </c>
      <c r="E29" s="2">
        <v>4</v>
      </c>
      <c r="F29" s="5">
        <v>0</v>
      </c>
      <c r="G29" s="2">
        <f t="shared" si="0"/>
        <v>1120</v>
      </c>
      <c r="H29" s="2">
        <v>175</v>
      </c>
      <c r="I29" s="2">
        <f t="shared" si="1"/>
        <v>700</v>
      </c>
      <c r="J29" s="5">
        <f t="shared" si="6"/>
        <v>6.4</v>
      </c>
      <c r="K29" s="5">
        <f t="shared" si="2"/>
        <v>6.4</v>
      </c>
      <c r="L29" s="2">
        <f t="shared" si="3"/>
        <v>1400</v>
      </c>
      <c r="M29" s="5">
        <f t="shared" si="4"/>
        <v>280</v>
      </c>
      <c r="N29" s="86">
        <v>2500</v>
      </c>
      <c r="O29" s="5">
        <f t="shared" si="5"/>
        <v>2220</v>
      </c>
      <c r="P29" s="130" t="s">
        <v>69</v>
      </c>
      <c r="R29" s="60"/>
      <c r="S29" s="69">
        <v>9</v>
      </c>
      <c r="T29" s="76"/>
      <c r="U29" s="117"/>
      <c r="V29" s="76"/>
      <c r="W29" s="52"/>
      <c r="X29" s="77"/>
    </row>
    <row r="30" spans="1:24" x14ac:dyDescent="0.35">
      <c r="B30" s="11">
        <v>11</v>
      </c>
      <c r="C30" s="63" t="s">
        <v>70</v>
      </c>
      <c r="D30" s="3">
        <v>2</v>
      </c>
      <c r="E30" s="3">
        <v>2</v>
      </c>
      <c r="F30" s="6">
        <v>4500</v>
      </c>
      <c r="G30" s="3">
        <f t="shared" si="0"/>
        <v>140</v>
      </c>
      <c r="H30" s="3">
        <v>350</v>
      </c>
      <c r="I30" s="3">
        <f t="shared" si="1"/>
        <v>1400</v>
      </c>
      <c r="J30" s="6">
        <f t="shared" si="6"/>
        <v>13.257142857142858</v>
      </c>
      <c r="K30" s="6">
        <f t="shared" si="2"/>
        <v>0.4</v>
      </c>
      <c r="L30" s="3">
        <f t="shared" si="3"/>
        <v>2800</v>
      </c>
      <c r="M30" s="6">
        <f t="shared" si="4"/>
        <v>-1840</v>
      </c>
      <c r="N30" s="88">
        <v>0</v>
      </c>
      <c r="O30" s="6">
        <f t="shared" si="5"/>
        <v>1840</v>
      </c>
      <c r="P30" s="63" t="s">
        <v>70</v>
      </c>
      <c r="R30" s="60"/>
      <c r="S30" s="68">
        <v>10</v>
      </c>
      <c r="T30" s="73"/>
      <c r="U30" s="115"/>
      <c r="V30" s="73"/>
      <c r="W30" s="74"/>
      <c r="X30" s="73"/>
    </row>
    <row r="31" spans="1:24" x14ac:dyDescent="0.35">
      <c r="B31" s="12">
        <v>12</v>
      </c>
      <c r="C31" s="130" t="s">
        <v>71</v>
      </c>
      <c r="D31" s="2">
        <v>17</v>
      </c>
      <c r="E31" s="2">
        <v>0</v>
      </c>
      <c r="F31" s="5">
        <v>1550</v>
      </c>
      <c r="G31" s="100">
        <f t="shared" si="0"/>
        <v>340</v>
      </c>
      <c r="H31" s="2">
        <v>60</v>
      </c>
      <c r="I31" s="2">
        <f t="shared" si="1"/>
        <v>240</v>
      </c>
      <c r="J31" s="5">
        <f t="shared" si="6"/>
        <v>31.5</v>
      </c>
      <c r="K31" s="5">
        <f t="shared" si="2"/>
        <v>5.666666666666667</v>
      </c>
      <c r="L31" s="2">
        <f t="shared" si="3"/>
        <v>480</v>
      </c>
      <c r="M31" s="5">
        <f t="shared" si="4"/>
        <v>-1410</v>
      </c>
      <c r="N31" s="86">
        <v>0</v>
      </c>
      <c r="O31" s="5">
        <f t="shared" si="5"/>
        <v>1410</v>
      </c>
      <c r="P31" s="130" t="s">
        <v>71</v>
      </c>
      <c r="R31" s="60"/>
      <c r="S31" s="70">
        <v>11</v>
      </c>
      <c r="T31" s="75"/>
      <c r="U31" s="116"/>
      <c r="V31" s="75"/>
      <c r="W31" s="52"/>
      <c r="X31" s="78"/>
    </row>
    <row r="32" spans="1:24" x14ac:dyDescent="0.35">
      <c r="B32" s="11">
        <v>13</v>
      </c>
      <c r="C32" s="63" t="s">
        <v>72</v>
      </c>
      <c r="D32" s="3">
        <v>0</v>
      </c>
      <c r="E32" s="3">
        <v>0</v>
      </c>
      <c r="F32" s="6">
        <v>1300</v>
      </c>
      <c r="G32" s="3">
        <f t="shared" si="0"/>
        <v>0</v>
      </c>
      <c r="H32" s="3">
        <v>65</v>
      </c>
      <c r="I32" s="3">
        <f t="shared" si="1"/>
        <v>260</v>
      </c>
      <c r="J32" s="6">
        <f t="shared" si="6"/>
        <v>20</v>
      </c>
      <c r="K32" s="6">
        <f t="shared" si="2"/>
        <v>0</v>
      </c>
      <c r="L32" s="3">
        <f t="shared" si="3"/>
        <v>520</v>
      </c>
      <c r="M32" s="6">
        <f t="shared" si="4"/>
        <v>-780</v>
      </c>
      <c r="N32" s="88">
        <v>0</v>
      </c>
      <c r="O32" s="6">
        <f t="shared" si="5"/>
        <v>780</v>
      </c>
      <c r="P32" s="63" t="s">
        <v>72</v>
      </c>
      <c r="R32" s="60"/>
      <c r="S32" s="3">
        <v>12</v>
      </c>
      <c r="T32" s="64"/>
      <c r="U32" s="4"/>
      <c r="V32" s="64"/>
      <c r="W32" s="74"/>
      <c r="X32" s="64"/>
    </row>
    <row r="33" spans="2:32" s="32" customFormat="1" x14ac:dyDescent="0.35">
      <c r="B33" s="102">
        <v>14</v>
      </c>
      <c r="C33" s="103" t="s">
        <v>73</v>
      </c>
      <c r="D33" s="100">
        <v>5</v>
      </c>
      <c r="E33" s="100">
        <v>0</v>
      </c>
      <c r="F33" s="101"/>
      <c r="G33" s="100">
        <f t="shared" si="0"/>
        <v>100</v>
      </c>
      <c r="H33" s="100">
        <v>50</v>
      </c>
      <c r="I33" s="100">
        <f t="shared" si="1"/>
        <v>200</v>
      </c>
      <c r="J33" s="101">
        <f t="shared" si="6"/>
        <v>2</v>
      </c>
      <c r="K33" s="101">
        <f t="shared" si="2"/>
        <v>2</v>
      </c>
      <c r="L33" s="100">
        <f t="shared" si="3"/>
        <v>400</v>
      </c>
      <c r="M33" s="101">
        <f t="shared" si="4"/>
        <v>300</v>
      </c>
      <c r="N33" s="104">
        <v>0</v>
      </c>
      <c r="O33" s="101">
        <f t="shared" si="5"/>
        <v>-300</v>
      </c>
      <c r="P33" s="103" t="s">
        <v>73</v>
      </c>
      <c r="R33" s="60"/>
      <c r="S33" s="99">
        <v>13</v>
      </c>
      <c r="T33" s="79"/>
      <c r="U33" s="118"/>
      <c r="V33" s="79"/>
      <c r="W33" s="52"/>
      <c r="X33" s="79"/>
    </row>
    <row r="34" spans="2:32" x14ac:dyDescent="0.35">
      <c r="B34" s="11">
        <v>15</v>
      </c>
      <c r="C34" s="63" t="s">
        <v>74</v>
      </c>
      <c r="D34" s="3">
        <v>0</v>
      </c>
      <c r="E34" s="3">
        <v>0</v>
      </c>
      <c r="F34" s="6">
        <v>1200</v>
      </c>
      <c r="G34" s="3">
        <f t="shared" si="0"/>
        <v>0</v>
      </c>
      <c r="H34" s="3">
        <v>65</v>
      </c>
      <c r="I34" s="3">
        <f t="shared" ref="I34:I35" si="7">H34*4</f>
        <v>260</v>
      </c>
      <c r="J34" s="6">
        <f t="shared" ref="J34:J35" si="8">SUM(F34+G34)/H34</f>
        <v>18.46153846153846</v>
      </c>
      <c r="K34" s="6">
        <f t="shared" si="2"/>
        <v>0</v>
      </c>
      <c r="L34" s="3">
        <f t="shared" ref="L34" si="9">SUM(I34*2)</f>
        <v>520</v>
      </c>
      <c r="M34" s="6">
        <f t="shared" ref="M34:M35" si="10">SUM(L34)-(F34+G34)</f>
        <v>-680</v>
      </c>
      <c r="N34" s="88">
        <v>1500</v>
      </c>
      <c r="O34" s="6">
        <f t="shared" ref="O34:O35" si="11">SUM(N34-M34)</f>
        <v>2180</v>
      </c>
      <c r="P34" s="63" t="s">
        <v>74</v>
      </c>
      <c r="R34" s="60"/>
      <c r="S34" s="3">
        <v>14</v>
      </c>
      <c r="T34" s="64"/>
      <c r="U34" s="4"/>
      <c r="V34" s="64"/>
      <c r="W34" s="74"/>
      <c r="X34" s="64"/>
    </row>
    <row r="35" spans="2:32" ht="15" thickBot="1" x14ac:dyDescent="0.4">
      <c r="B35" s="105">
        <v>16</v>
      </c>
      <c r="C35" s="106" t="s">
        <v>75</v>
      </c>
      <c r="D35" s="107">
        <v>0</v>
      </c>
      <c r="E35" s="107">
        <v>0</v>
      </c>
      <c r="F35" s="107">
        <v>0</v>
      </c>
      <c r="G35" s="107">
        <f t="shared" si="0"/>
        <v>0</v>
      </c>
      <c r="H35" s="107">
        <v>50</v>
      </c>
      <c r="I35" s="107">
        <f t="shared" si="7"/>
        <v>200</v>
      </c>
      <c r="J35" s="108">
        <f t="shared" si="8"/>
        <v>0</v>
      </c>
      <c r="K35" s="108">
        <f t="shared" si="2"/>
        <v>0</v>
      </c>
      <c r="L35" s="108">
        <v>1500</v>
      </c>
      <c r="M35" s="108">
        <f t="shared" si="10"/>
        <v>1500</v>
      </c>
      <c r="N35" s="109">
        <v>0</v>
      </c>
      <c r="O35" s="108">
        <f t="shared" si="11"/>
        <v>-1500</v>
      </c>
      <c r="P35" s="106" t="s">
        <v>75</v>
      </c>
      <c r="S35" s="2">
        <v>15</v>
      </c>
      <c r="T35" s="79"/>
      <c r="U35" s="118"/>
      <c r="V35" s="79"/>
      <c r="W35" s="52"/>
      <c r="X35" s="80"/>
    </row>
    <row r="36" spans="2:32" x14ac:dyDescent="0.35">
      <c r="B36" s="22"/>
      <c r="C36" s="23"/>
      <c r="D36" s="24"/>
      <c r="E36" s="24"/>
      <c r="F36" s="25"/>
      <c r="G36" s="26"/>
      <c r="H36" s="26"/>
      <c r="I36" s="24"/>
      <c r="J36" s="27"/>
      <c r="K36" s="27"/>
      <c r="L36" s="24"/>
      <c r="M36" s="27"/>
      <c r="N36" s="28"/>
      <c r="O36" s="25"/>
      <c r="P36" s="23"/>
      <c r="S36" s="3">
        <v>16</v>
      </c>
      <c r="T36" s="64"/>
      <c r="U36" s="4"/>
      <c r="V36" s="64"/>
      <c r="W36" s="74"/>
      <c r="X36" s="64"/>
    </row>
    <row r="37" spans="2:32" s="32" customFormat="1" x14ac:dyDescent="0.35">
      <c r="B37" s="22"/>
      <c r="C37" s="57"/>
      <c r="D37" s="110"/>
      <c r="E37" s="110"/>
      <c r="F37" s="111"/>
      <c r="G37" s="26"/>
      <c r="H37" s="26"/>
      <c r="I37" s="66"/>
      <c r="J37" s="27"/>
      <c r="K37" s="27"/>
      <c r="L37" s="66"/>
      <c r="M37" s="27"/>
      <c r="N37" s="28"/>
      <c r="O37" s="25"/>
      <c r="P37" s="23"/>
      <c r="S37" s="125">
        <v>17</v>
      </c>
      <c r="T37" s="126"/>
      <c r="U37" s="127"/>
      <c r="V37" s="126"/>
      <c r="W37" s="128"/>
      <c r="X37" s="126"/>
    </row>
    <row r="38" spans="2:32" ht="18" x14ac:dyDescent="0.4">
      <c r="B38" s="22"/>
      <c r="C38" s="57"/>
      <c r="D38" s="58"/>
      <c r="E38" s="110"/>
      <c r="F38" s="111"/>
      <c r="G38" s="26"/>
      <c r="H38" s="26"/>
      <c r="I38" s="24"/>
      <c r="J38" s="27"/>
      <c r="K38" s="27"/>
      <c r="L38" s="24"/>
      <c r="M38" s="27"/>
      <c r="N38" s="28"/>
      <c r="O38" s="25"/>
      <c r="P38" s="23"/>
      <c r="S38" s="55" t="s">
        <v>43</v>
      </c>
      <c r="T38" s="81"/>
      <c r="U38" s="119"/>
      <c r="V38" s="81"/>
      <c r="W38" s="81"/>
      <c r="X38" s="81"/>
    </row>
    <row r="39" spans="2:32" ht="20" x14ac:dyDescent="0.4">
      <c r="B39" s="31" t="s">
        <v>37</v>
      </c>
      <c r="S39" s="56" t="s">
        <v>44</v>
      </c>
      <c r="T39" s="82"/>
      <c r="U39" s="120"/>
      <c r="V39" s="82"/>
      <c r="W39" s="82"/>
      <c r="X39" s="82"/>
    </row>
    <row r="40" spans="2:32" ht="15" thickBot="1" x14ac:dyDescent="0.4">
      <c r="S40" s="55" t="s">
        <v>45</v>
      </c>
      <c r="T40" s="81"/>
      <c r="U40" s="119"/>
      <c r="V40" s="81"/>
      <c r="W40" s="81"/>
      <c r="X40" s="81"/>
    </row>
    <row r="41" spans="2:32" ht="18" x14ac:dyDescent="0.4">
      <c r="B41" s="29" t="s">
        <v>8</v>
      </c>
      <c r="C41" s="233" t="s">
        <v>38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5"/>
    </row>
    <row r="42" spans="2:32" ht="20" x14ac:dyDescent="0.4">
      <c r="B42" s="20">
        <v>1</v>
      </c>
      <c r="C42" s="236" t="s">
        <v>76</v>
      </c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Z42" s="61"/>
      <c r="AA42" s="61"/>
      <c r="AB42" s="61"/>
      <c r="AC42" s="61"/>
      <c r="AD42" s="61"/>
    </row>
    <row r="43" spans="2:32" x14ac:dyDescent="0.35">
      <c r="B43" s="30">
        <v>2</v>
      </c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</row>
    <row r="44" spans="2:32" x14ac:dyDescent="0.35">
      <c r="B44" s="20">
        <v>3</v>
      </c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</row>
    <row r="45" spans="2:32" x14ac:dyDescent="0.35">
      <c r="B45" s="30">
        <v>4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</row>
    <row r="46" spans="2:32" x14ac:dyDescent="0.35">
      <c r="B46" s="20">
        <v>5</v>
      </c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</row>
    <row r="47" spans="2:32" ht="20" x14ac:dyDescent="0.4">
      <c r="B47" s="19"/>
      <c r="C47" s="239"/>
      <c r="D47" s="240"/>
      <c r="E47" s="240"/>
      <c r="F47" s="240"/>
      <c r="G47" s="240"/>
      <c r="H47" s="240"/>
      <c r="I47" s="240"/>
      <c r="J47" s="240"/>
      <c r="K47" s="240"/>
      <c r="L47" s="240"/>
      <c r="M47" s="240"/>
    </row>
    <row r="48" spans="2:32" ht="16" thickBot="1" x14ac:dyDescent="0.4">
      <c r="Z48" s="15"/>
      <c r="AA48" s="15"/>
      <c r="AB48" s="15"/>
      <c r="AC48" s="15"/>
      <c r="AD48" s="15"/>
      <c r="AE48" s="15"/>
      <c r="AF48" s="16"/>
    </row>
    <row r="49" spans="2:32" ht="15.5" thickTop="1" thickBot="1" x14ac:dyDescent="0.4">
      <c r="C49" s="140" t="s">
        <v>16</v>
      </c>
      <c r="D49" s="34"/>
      <c r="E49" s="34"/>
      <c r="F49" s="34"/>
      <c r="G49" s="34"/>
      <c r="H49" s="34"/>
      <c r="I49" s="144" t="s">
        <v>17</v>
      </c>
      <c r="J49" s="35"/>
      <c r="K49" s="35"/>
      <c r="L49" s="35"/>
      <c r="M49" s="35"/>
      <c r="N49" s="35"/>
      <c r="O49" s="35"/>
      <c r="P49" s="35"/>
      <c r="Q49" s="36"/>
      <c r="R49" s="47" t="s">
        <v>18</v>
      </c>
      <c r="S49" s="215"/>
      <c r="T49" s="216"/>
      <c r="U49" s="216"/>
      <c r="V49" s="216"/>
      <c r="W49" s="216"/>
      <c r="X49" s="216"/>
      <c r="Y49" s="216"/>
      <c r="Z49" s="131" t="s">
        <v>19</v>
      </c>
      <c r="AA49" s="71"/>
      <c r="AB49" s="71"/>
      <c r="AC49" s="71"/>
      <c r="AD49" s="71"/>
      <c r="AE49" s="71"/>
      <c r="AF49" s="72"/>
    </row>
    <row r="50" spans="2:32" x14ac:dyDescent="0.35">
      <c r="B50" s="17" t="s">
        <v>20</v>
      </c>
      <c r="C50" s="141">
        <v>44529</v>
      </c>
      <c r="D50" s="242"/>
      <c r="E50" s="242"/>
      <c r="F50" s="242"/>
      <c r="G50" s="242"/>
      <c r="H50" s="242"/>
      <c r="I50" s="145">
        <f>C56+1</f>
        <v>44536</v>
      </c>
      <c r="J50" s="243"/>
      <c r="K50" s="244"/>
      <c r="L50" s="244"/>
      <c r="M50" s="244"/>
      <c r="N50" s="244"/>
      <c r="O50" s="244"/>
      <c r="P50" s="244"/>
      <c r="Q50" s="245"/>
      <c r="R50" s="44">
        <f>I56+1</f>
        <v>44543</v>
      </c>
      <c r="S50" s="219"/>
      <c r="T50" s="219"/>
      <c r="U50" s="219"/>
      <c r="V50" s="219"/>
      <c r="W50" s="219"/>
      <c r="X50" s="219"/>
      <c r="Y50" s="220"/>
      <c r="Z50" s="132">
        <f>R55+2</f>
        <v>44550</v>
      </c>
      <c r="AA50" s="209"/>
      <c r="AB50" s="210"/>
      <c r="AC50" s="210"/>
      <c r="AD50" s="210"/>
      <c r="AE50" s="210"/>
      <c r="AF50" s="210"/>
    </row>
    <row r="51" spans="2:32" x14ac:dyDescent="0.35">
      <c r="B51" s="18" t="s">
        <v>21</v>
      </c>
      <c r="C51" s="142">
        <f>C50+1</f>
        <v>44530</v>
      </c>
      <c r="D51" s="229"/>
      <c r="E51" s="229"/>
      <c r="F51" s="229"/>
      <c r="G51" s="229"/>
      <c r="H51" s="229"/>
      <c r="I51" s="146">
        <f t="shared" ref="I51:I56" si="12">I50+1</f>
        <v>44537</v>
      </c>
      <c r="J51" s="241"/>
      <c r="K51" s="241"/>
      <c r="L51" s="241"/>
      <c r="M51" s="241"/>
      <c r="N51" s="241"/>
      <c r="O51" s="241"/>
      <c r="P51" s="241"/>
      <c r="Q51" s="241"/>
      <c r="R51" s="45">
        <f>R50+1</f>
        <v>44544</v>
      </c>
      <c r="S51" s="212"/>
      <c r="T51" s="212"/>
      <c r="U51" s="212"/>
      <c r="V51" s="212"/>
      <c r="W51" s="212"/>
      <c r="X51" s="212"/>
      <c r="Y51" s="214"/>
      <c r="Z51" s="133">
        <f>Z50+1</f>
        <v>44551</v>
      </c>
      <c r="AA51" s="211"/>
      <c r="AB51" s="212"/>
      <c r="AC51" s="212"/>
      <c r="AD51" s="212"/>
      <c r="AE51" s="212"/>
      <c r="AF51" s="212"/>
    </row>
    <row r="52" spans="2:32" x14ac:dyDescent="0.35">
      <c r="B52" s="17" t="s">
        <v>22</v>
      </c>
      <c r="C52" s="141">
        <f>C50+2</f>
        <v>44531</v>
      </c>
      <c r="D52" s="246"/>
      <c r="E52" s="247"/>
      <c r="F52" s="247"/>
      <c r="G52" s="247"/>
      <c r="H52" s="247"/>
      <c r="I52" s="147">
        <f t="shared" si="12"/>
        <v>44538</v>
      </c>
      <c r="J52" s="223"/>
      <c r="K52" s="224"/>
      <c r="L52" s="224"/>
      <c r="M52" s="224"/>
      <c r="N52" s="224"/>
      <c r="O52" s="224"/>
      <c r="P52" s="224"/>
      <c r="Q52" s="225"/>
      <c r="R52" s="46">
        <f>R50+2</f>
        <v>44545</v>
      </c>
      <c r="S52" s="219"/>
      <c r="T52" s="219"/>
      <c r="U52" s="219"/>
      <c r="V52" s="219"/>
      <c r="W52" s="219"/>
      <c r="X52" s="219"/>
      <c r="Y52" s="220"/>
      <c r="Z52" s="132">
        <f>Z51+1</f>
        <v>44552</v>
      </c>
      <c r="AA52" s="209"/>
      <c r="AB52" s="210"/>
      <c r="AC52" s="210"/>
      <c r="AD52" s="210"/>
      <c r="AE52" s="210"/>
      <c r="AF52" s="210"/>
    </row>
    <row r="53" spans="2:32" x14ac:dyDescent="0.35">
      <c r="B53" s="18" t="s">
        <v>23</v>
      </c>
      <c r="C53" s="142">
        <f>C52+1</f>
        <v>44532</v>
      </c>
      <c r="D53" s="229"/>
      <c r="E53" s="229"/>
      <c r="F53" s="229"/>
      <c r="G53" s="229"/>
      <c r="H53" s="229"/>
      <c r="I53" s="146">
        <f t="shared" si="12"/>
        <v>44539</v>
      </c>
      <c r="J53" s="213"/>
      <c r="K53" s="213"/>
      <c r="L53" s="213"/>
      <c r="M53" s="213"/>
      <c r="N53" s="213"/>
      <c r="O53" s="213"/>
      <c r="P53" s="213"/>
      <c r="Q53" s="213"/>
      <c r="R53" s="45">
        <f>R52+1</f>
        <v>44546</v>
      </c>
      <c r="S53" s="212"/>
      <c r="T53" s="212"/>
      <c r="U53" s="212"/>
      <c r="V53" s="212"/>
      <c r="W53" s="212"/>
      <c r="X53" s="212"/>
      <c r="Y53" s="214"/>
      <c r="Z53" s="133">
        <f>Z52+1</f>
        <v>44553</v>
      </c>
      <c r="AA53" s="211"/>
      <c r="AB53" s="212"/>
      <c r="AC53" s="212"/>
      <c r="AD53" s="212"/>
      <c r="AE53" s="212"/>
      <c r="AF53" s="212"/>
    </row>
    <row r="54" spans="2:32" ht="15" thickBot="1" x14ac:dyDescent="0.4">
      <c r="B54" s="17" t="s">
        <v>24</v>
      </c>
      <c r="C54" s="141">
        <f>C53+1</f>
        <v>44533</v>
      </c>
      <c r="D54" s="248"/>
      <c r="E54" s="248"/>
      <c r="F54" s="248"/>
      <c r="G54" s="248"/>
      <c r="H54" s="248"/>
      <c r="I54" s="145">
        <f t="shared" si="12"/>
        <v>44540</v>
      </c>
      <c r="J54" s="226"/>
      <c r="K54" s="227"/>
      <c r="L54" s="227"/>
      <c r="M54" s="227"/>
      <c r="N54" s="227"/>
      <c r="O54" s="227"/>
      <c r="P54" s="227"/>
      <c r="Q54" s="228"/>
      <c r="R54" s="44">
        <f>R53+1</f>
        <v>44547</v>
      </c>
      <c r="S54" s="221"/>
      <c r="T54" s="210"/>
      <c r="U54" s="210"/>
      <c r="V54" s="210"/>
      <c r="W54" s="210"/>
      <c r="X54" s="210"/>
      <c r="Y54" s="222"/>
      <c r="Z54" s="134">
        <f>Z53+1</f>
        <v>44554</v>
      </c>
      <c r="AA54" s="209"/>
      <c r="AB54" s="210"/>
      <c r="AC54" s="210"/>
      <c r="AD54" s="210"/>
      <c r="AE54" s="210"/>
      <c r="AF54" s="210"/>
    </row>
    <row r="55" spans="2:32" ht="18" thickBot="1" x14ac:dyDescent="0.4">
      <c r="B55" s="18" t="s">
        <v>25</v>
      </c>
      <c r="C55" s="143">
        <f>C54+1</f>
        <v>44534</v>
      </c>
      <c r="D55" s="249" t="s">
        <v>26</v>
      </c>
      <c r="E55" s="250"/>
      <c r="F55" s="250"/>
      <c r="G55" s="250"/>
      <c r="H55" s="251"/>
      <c r="I55" s="148">
        <f>I54+1</f>
        <v>44541</v>
      </c>
      <c r="J55" s="180" t="s">
        <v>26</v>
      </c>
      <c r="K55" s="180"/>
      <c r="L55" s="180"/>
      <c r="M55" s="180"/>
      <c r="N55" s="180"/>
      <c r="O55" s="180"/>
      <c r="P55" s="180"/>
      <c r="Q55" s="181"/>
      <c r="R55" s="39">
        <f>R54+1</f>
        <v>44548</v>
      </c>
      <c r="S55" s="217" t="s">
        <v>26</v>
      </c>
      <c r="T55" s="218"/>
      <c r="U55" s="218"/>
      <c r="V55" s="218"/>
      <c r="W55" s="218"/>
      <c r="X55" s="218"/>
      <c r="Y55" s="218"/>
      <c r="Z55" s="135">
        <f>Z54+1</f>
        <v>44555</v>
      </c>
      <c r="AA55" s="180" t="s">
        <v>26</v>
      </c>
      <c r="AB55" s="180"/>
      <c r="AC55" s="180"/>
      <c r="AD55" s="180"/>
      <c r="AE55" s="180"/>
      <c r="AF55" s="181"/>
    </row>
    <row r="56" spans="2:32" ht="15.5" thickTop="1" thickBot="1" x14ac:dyDescent="0.4">
      <c r="B56" s="17" t="s">
        <v>27</v>
      </c>
      <c r="C56" s="136">
        <f>C55+1</f>
        <v>44535</v>
      </c>
      <c r="D56" s="161" t="s">
        <v>26</v>
      </c>
      <c r="E56" s="161"/>
      <c r="F56" s="161"/>
      <c r="G56" s="161"/>
      <c r="H56" s="161"/>
      <c r="I56" s="136">
        <f t="shared" si="12"/>
        <v>44542</v>
      </c>
      <c r="J56" s="161" t="s">
        <v>26</v>
      </c>
      <c r="K56" s="161"/>
      <c r="L56" s="161"/>
      <c r="M56" s="161"/>
      <c r="N56" s="161"/>
      <c r="O56" s="161"/>
      <c r="P56" s="161"/>
      <c r="Q56" s="162"/>
      <c r="R56" s="42">
        <f>R55+1</f>
        <v>44549</v>
      </c>
      <c r="S56" s="207" t="s">
        <v>26</v>
      </c>
      <c r="T56" s="208"/>
      <c r="U56" s="208"/>
      <c r="V56" s="208"/>
      <c r="W56" s="208"/>
      <c r="X56" s="208"/>
      <c r="Y56" s="208"/>
      <c r="Z56" s="136">
        <v>44479</v>
      </c>
      <c r="AA56" s="40" t="s">
        <v>26</v>
      </c>
      <c r="AB56" s="40"/>
      <c r="AC56" s="40"/>
      <c r="AD56" s="40"/>
      <c r="AE56" s="40"/>
      <c r="AF56" s="41"/>
    </row>
    <row r="57" spans="2:32" x14ac:dyDescent="0.3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59"/>
      <c r="U57" s="59"/>
      <c r="V57" s="1"/>
      <c r="W57" s="1"/>
      <c r="X57" s="1"/>
      <c r="Y57" s="1"/>
      <c r="Z57" s="1"/>
      <c r="AA57" s="1"/>
      <c r="AB57" s="51"/>
      <c r="AC57" s="1"/>
      <c r="AD57" s="1"/>
      <c r="AE57" s="1"/>
      <c r="AF57" s="1"/>
    </row>
    <row r="58" spans="2:32" ht="15" thickBot="1" x14ac:dyDescent="0.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59"/>
      <c r="U58" s="59"/>
      <c r="V58" s="1"/>
      <c r="W58" s="1"/>
      <c r="X58" s="1"/>
      <c r="Y58" s="1"/>
      <c r="Z58" s="43"/>
      <c r="AA58" s="43"/>
      <c r="AB58" s="43"/>
      <c r="AC58" s="43"/>
      <c r="AD58" s="43"/>
      <c r="AE58" s="43"/>
      <c r="AF58" s="38"/>
    </row>
    <row r="59" spans="2:32" ht="15.5" thickTop="1" thickBot="1" x14ac:dyDescent="0.4">
      <c r="C59" s="140" t="s">
        <v>28</v>
      </c>
      <c r="D59" s="34"/>
      <c r="E59" s="34"/>
      <c r="F59" s="34"/>
      <c r="G59" s="34"/>
      <c r="H59" s="34"/>
      <c r="I59" s="144" t="s">
        <v>29</v>
      </c>
      <c r="J59" s="35"/>
      <c r="K59" s="35"/>
      <c r="L59" s="35"/>
      <c r="M59" s="35"/>
      <c r="N59" s="35"/>
      <c r="O59" s="35"/>
      <c r="P59" s="35"/>
      <c r="Q59" s="36"/>
      <c r="R59" s="37" t="s">
        <v>30</v>
      </c>
      <c r="S59" s="96"/>
      <c r="T59" s="96"/>
      <c r="U59" s="96"/>
      <c r="V59" s="96"/>
      <c r="W59" s="96"/>
      <c r="X59" s="96"/>
      <c r="Y59" s="96"/>
      <c r="Z59" s="131" t="s">
        <v>31</v>
      </c>
      <c r="AA59" s="71"/>
      <c r="AB59" s="71"/>
      <c r="AC59" s="71"/>
      <c r="AD59" s="71"/>
      <c r="AE59" s="71"/>
      <c r="AF59" s="72"/>
    </row>
    <row r="60" spans="2:32" ht="15" thickTop="1" x14ac:dyDescent="0.35">
      <c r="B60" s="17" t="s">
        <v>20</v>
      </c>
      <c r="C60" s="141">
        <f>Z56+1</f>
        <v>44480</v>
      </c>
      <c r="D60" s="173"/>
      <c r="E60" s="174"/>
      <c r="F60" s="174"/>
      <c r="G60" s="174"/>
      <c r="H60" s="175"/>
      <c r="I60" s="145">
        <f>C66+1</f>
        <v>44487</v>
      </c>
      <c r="J60" s="187"/>
      <c r="K60" s="188"/>
      <c r="L60" s="188"/>
      <c r="M60" s="188"/>
      <c r="N60" s="188"/>
      <c r="O60" s="188"/>
      <c r="P60" s="188"/>
      <c r="Q60" s="188"/>
      <c r="R60" s="94">
        <f>I66+1</f>
        <v>44494</v>
      </c>
      <c r="S60" s="255"/>
      <c r="T60" s="255"/>
      <c r="U60" s="255"/>
      <c r="V60" s="255"/>
      <c r="W60" s="255"/>
      <c r="X60" s="255"/>
      <c r="Y60" s="256"/>
      <c r="Z60" s="137">
        <f>R66+1</f>
        <v>44501</v>
      </c>
      <c r="AA60" s="204"/>
      <c r="AB60" s="205"/>
      <c r="AC60" s="174"/>
      <c r="AD60" s="174"/>
      <c r="AE60" s="174"/>
      <c r="AF60" s="206"/>
    </row>
    <row r="61" spans="2:32" x14ac:dyDescent="0.35">
      <c r="B61" s="18" t="s">
        <v>21</v>
      </c>
      <c r="C61" s="142">
        <f t="shared" ref="C61:C66" si="13">C60+1</f>
        <v>44481</v>
      </c>
      <c r="D61" s="177"/>
      <c r="E61" s="174"/>
      <c r="F61" s="174"/>
      <c r="G61" s="174"/>
      <c r="H61" s="175"/>
      <c r="I61" s="146">
        <f t="shared" ref="I61:I66" si="14">I60+1</f>
        <v>44488</v>
      </c>
      <c r="J61" s="189"/>
      <c r="K61" s="190"/>
      <c r="L61" s="190"/>
      <c r="M61" s="190"/>
      <c r="N61" s="190"/>
      <c r="O61" s="190"/>
      <c r="P61" s="190"/>
      <c r="Q61" s="190"/>
      <c r="R61" s="93">
        <f t="shared" ref="R61:R66" si="15">R60+1</f>
        <v>44495</v>
      </c>
      <c r="S61" s="197"/>
      <c r="T61" s="168"/>
      <c r="U61" s="168"/>
      <c r="V61" s="168"/>
      <c r="W61" s="168"/>
      <c r="X61" s="168"/>
      <c r="Y61" s="168"/>
      <c r="Z61" s="133">
        <f t="shared" ref="Z61:Z66" si="16">Z60+1</f>
        <v>44502</v>
      </c>
      <c r="AA61" s="199"/>
      <c r="AB61" s="200"/>
      <c r="AC61" s="200"/>
      <c r="AD61" s="200"/>
      <c r="AE61" s="200"/>
      <c r="AF61" s="200"/>
    </row>
    <row r="62" spans="2:32" x14ac:dyDescent="0.35">
      <c r="B62" s="17" t="s">
        <v>22</v>
      </c>
      <c r="C62" s="141">
        <f t="shared" si="13"/>
        <v>44482</v>
      </c>
      <c r="D62" s="204"/>
      <c r="E62" s="174"/>
      <c r="F62" s="174"/>
      <c r="G62" s="174"/>
      <c r="H62" s="175"/>
      <c r="I62" s="147">
        <f t="shared" si="14"/>
        <v>44489</v>
      </c>
      <c r="J62" s="191"/>
      <c r="K62" s="192"/>
      <c r="L62" s="192"/>
      <c r="M62" s="192"/>
      <c r="N62" s="192"/>
      <c r="O62" s="192"/>
      <c r="P62" s="192"/>
      <c r="Q62" s="192"/>
      <c r="R62" s="95">
        <f t="shared" si="15"/>
        <v>44496</v>
      </c>
      <c r="S62" s="272"/>
      <c r="T62" s="272"/>
      <c r="U62" s="272"/>
      <c r="V62" s="272"/>
      <c r="W62" s="272"/>
      <c r="X62" s="272"/>
      <c r="Y62" s="273"/>
      <c r="Z62" s="132">
        <f t="shared" si="16"/>
        <v>44503</v>
      </c>
      <c r="AA62" s="257"/>
      <c r="AB62" s="258"/>
      <c r="AC62" s="258"/>
      <c r="AD62" s="258"/>
      <c r="AE62" s="258"/>
      <c r="AF62" s="258"/>
    </row>
    <row r="63" spans="2:32" x14ac:dyDescent="0.35">
      <c r="B63" s="18" t="s">
        <v>23</v>
      </c>
      <c r="C63" s="142">
        <f t="shared" si="13"/>
        <v>44483</v>
      </c>
      <c r="D63" s="177"/>
      <c r="E63" s="174"/>
      <c r="F63" s="174"/>
      <c r="G63" s="174"/>
      <c r="H63" s="175"/>
      <c r="I63" s="146">
        <f t="shared" si="14"/>
        <v>44490</v>
      </c>
      <c r="J63" s="193"/>
      <c r="K63" s="194"/>
      <c r="L63" s="194"/>
      <c r="M63" s="194"/>
      <c r="N63" s="194"/>
      <c r="O63" s="194"/>
      <c r="P63" s="194"/>
      <c r="Q63" s="194"/>
      <c r="R63" s="93">
        <f t="shared" si="15"/>
        <v>44497</v>
      </c>
      <c r="S63" s="198"/>
      <c r="T63" s="169"/>
      <c r="U63" s="169"/>
      <c r="V63" s="169"/>
      <c r="W63" s="169"/>
      <c r="X63" s="169"/>
      <c r="Y63" s="169"/>
      <c r="Z63" s="133">
        <f t="shared" si="16"/>
        <v>44504</v>
      </c>
      <c r="AA63" s="252"/>
      <c r="AB63" s="253"/>
      <c r="AC63" s="174"/>
      <c r="AD63" s="174"/>
      <c r="AE63" s="174"/>
      <c r="AF63" s="206"/>
    </row>
    <row r="64" spans="2:32" ht="15" thickBot="1" x14ac:dyDescent="0.4">
      <c r="B64" s="17" t="s">
        <v>24</v>
      </c>
      <c r="C64" s="141">
        <f t="shared" si="13"/>
        <v>44484</v>
      </c>
      <c r="D64" s="261"/>
      <c r="E64" s="262"/>
      <c r="F64" s="262"/>
      <c r="G64" s="262"/>
      <c r="H64" s="263"/>
      <c r="I64" s="145">
        <f t="shared" si="14"/>
        <v>44491</v>
      </c>
      <c r="J64" s="195"/>
      <c r="K64" s="196"/>
      <c r="L64" s="196"/>
      <c r="M64" s="196"/>
      <c r="N64" s="196"/>
      <c r="O64" s="196"/>
      <c r="P64" s="196"/>
      <c r="Q64" s="196"/>
      <c r="R64" s="94">
        <f t="shared" si="15"/>
        <v>44498</v>
      </c>
      <c r="S64" s="255"/>
      <c r="T64" s="255"/>
      <c r="U64" s="255"/>
      <c r="V64" s="255"/>
      <c r="W64" s="255"/>
      <c r="X64" s="255"/>
      <c r="Y64" s="256"/>
      <c r="Z64" s="134">
        <f t="shared" si="16"/>
        <v>44505</v>
      </c>
      <c r="AA64" s="259"/>
      <c r="AB64" s="260"/>
      <c r="AC64" s="260"/>
      <c r="AD64" s="260"/>
      <c r="AE64" s="260"/>
      <c r="AF64" s="260"/>
    </row>
    <row r="65" spans="2:32" ht="15" thickBot="1" x14ac:dyDescent="0.4">
      <c r="B65" s="18" t="s">
        <v>25</v>
      </c>
      <c r="C65" s="143">
        <f t="shared" si="13"/>
        <v>44485</v>
      </c>
      <c r="D65" s="171" t="s">
        <v>46</v>
      </c>
      <c r="E65" s="172"/>
      <c r="F65" s="172"/>
      <c r="G65" s="172"/>
      <c r="H65" s="172"/>
      <c r="I65" s="148">
        <f t="shared" si="14"/>
        <v>44492</v>
      </c>
      <c r="J65" s="182" t="s">
        <v>26</v>
      </c>
      <c r="K65" s="182"/>
      <c r="L65" s="182"/>
      <c r="M65" s="182"/>
      <c r="N65" s="182"/>
      <c r="O65" s="182"/>
      <c r="P65" s="182"/>
      <c r="Q65" s="183"/>
      <c r="R65" s="151">
        <f t="shared" si="15"/>
        <v>44499</v>
      </c>
      <c r="S65" s="184"/>
      <c r="T65" s="185"/>
      <c r="U65" s="185"/>
      <c r="V65" s="185"/>
      <c r="W65" s="185"/>
      <c r="X65" s="185"/>
      <c r="Y65" s="185"/>
      <c r="Z65" s="138">
        <f t="shared" si="16"/>
        <v>44506</v>
      </c>
      <c r="AA65" s="201"/>
      <c r="AB65" s="202"/>
      <c r="AC65" s="202"/>
      <c r="AD65" s="202"/>
      <c r="AE65" s="202"/>
      <c r="AF65" s="203"/>
    </row>
    <row r="66" spans="2:32" ht="15" thickBot="1" x14ac:dyDescent="0.4">
      <c r="B66" s="17" t="s">
        <v>27</v>
      </c>
      <c r="C66" s="136">
        <f t="shared" si="13"/>
        <v>44486</v>
      </c>
      <c r="D66" s="163" t="s">
        <v>26</v>
      </c>
      <c r="E66" s="163"/>
      <c r="F66" s="163"/>
      <c r="G66" s="163"/>
      <c r="H66" s="163"/>
      <c r="I66" s="139">
        <f t="shared" si="14"/>
        <v>44493</v>
      </c>
      <c r="J66" s="164" t="s">
        <v>26</v>
      </c>
      <c r="K66" s="164"/>
      <c r="L66" s="164"/>
      <c r="M66" s="164"/>
      <c r="N66" s="164"/>
      <c r="O66" s="164"/>
      <c r="P66" s="164"/>
      <c r="Q66" s="165"/>
      <c r="R66" s="98">
        <f t="shared" si="15"/>
        <v>44500</v>
      </c>
      <c r="S66" s="186" t="s">
        <v>26</v>
      </c>
      <c r="T66" s="158"/>
      <c r="U66" s="158"/>
      <c r="V66" s="158"/>
      <c r="W66" s="158"/>
      <c r="X66" s="158"/>
      <c r="Y66" s="158"/>
      <c r="Z66" s="139">
        <f t="shared" si="16"/>
        <v>44507</v>
      </c>
      <c r="AA66" s="158" t="s">
        <v>26</v>
      </c>
      <c r="AB66" s="158"/>
      <c r="AC66" s="158"/>
      <c r="AD66" s="158"/>
      <c r="AE66" s="158"/>
      <c r="AF66" s="160"/>
    </row>
    <row r="67" spans="2:32" x14ac:dyDescent="0.3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59"/>
      <c r="U67" s="59"/>
      <c r="V67" s="1"/>
      <c r="W67" s="1"/>
      <c r="X67" s="1"/>
      <c r="Y67" s="1"/>
      <c r="Z67" s="1"/>
      <c r="AA67" s="1"/>
      <c r="AB67" s="51"/>
      <c r="AC67" s="1"/>
      <c r="AD67" s="1"/>
      <c r="AE67" s="1"/>
      <c r="AF67" s="1"/>
    </row>
    <row r="68" spans="2:32" ht="15" thickBot="1" x14ac:dyDescent="0.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59"/>
      <c r="U68" s="59"/>
      <c r="V68" s="1"/>
      <c r="W68" s="1"/>
      <c r="X68" s="1"/>
      <c r="Y68" s="1"/>
      <c r="Z68" s="43"/>
      <c r="AA68" s="43"/>
      <c r="AB68" s="43"/>
      <c r="AC68" s="43"/>
      <c r="AD68" s="43"/>
      <c r="AE68" s="43"/>
      <c r="AF68" s="38"/>
    </row>
    <row r="69" spans="2:32" ht="15" thickTop="1" x14ac:dyDescent="0.35">
      <c r="C69" s="140" t="s">
        <v>32</v>
      </c>
      <c r="D69" s="34"/>
      <c r="E69" s="34"/>
      <c r="F69" s="34"/>
      <c r="G69" s="34"/>
      <c r="H69" s="34"/>
      <c r="I69" s="144" t="s">
        <v>33</v>
      </c>
      <c r="J69" s="35"/>
      <c r="K69" s="35"/>
      <c r="L69" s="35"/>
      <c r="M69" s="35"/>
      <c r="N69" s="35"/>
      <c r="O69" s="35"/>
      <c r="P69" s="35"/>
      <c r="Q69" s="35"/>
      <c r="R69" s="152" t="s">
        <v>34</v>
      </c>
      <c r="S69" s="96"/>
      <c r="T69" s="96"/>
      <c r="U69" s="96"/>
      <c r="V69" s="96"/>
      <c r="W69" s="96"/>
      <c r="X69" s="96"/>
      <c r="Y69" s="96"/>
      <c r="Z69" s="131" t="s">
        <v>35</v>
      </c>
      <c r="AA69" s="71"/>
      <c r="AB69" s="71"/>
      <c r="AC69" s="71"/>
      <c r="AD69" s="71"/>
      <c r="AE69" s="71"/>
      <c r="AF69" s="72"/>
    </row>
    <row r="70" spans="2:32" x14ac:dyDescent="0.35">
      <c r="B70" s="17" t="s">
        <v>20</v>
      </c>
      <c r="C70" s="141">
        <f>Z66+1</f>
        <v>44508</v>
      </c>
      <c r="D70" s="173"/>
      <c r="E70" s="174"/>
      <c r="F70" s="174"/>
      <c r="G70" s="174"/>
      <c r="H70" s="175"/>
      <c r="I70" s="145">
        <f>C76+1</f>
        <v>44515</v>
      </c>
      <c r="J70" s="264"/>
      <c r="K70" s="264"/>
      <c r="L70" s="264"/>
      <c r="M70" s="264"/>
      <c r="N70" s="264"/>
      <c r="O70" s="264"/>
      <c r="P70" s="264"/>
      <c r="Q70" s="264"/>
      <c r="R70" s="153">
        <f>I76+1</f>
        <v>44522</v>
      </c>
      <c r="S70" s="254"/>
      <c r="T70" s="255"/>
      <c r="U70" s="255"/>
      <c r="V70" s="255"/>
      <c r="W70" s="255"/>
      <c r="X70" s="255"/>
      <c r="Y70" s="256"/>
      <c r="Z70" s="137">
        <f>R75+2</f>
        <v>44529</v>
      </c>
      <c r="AA70" s="178"/>
      <c r="AB70" s="179"/>
      <c r="AC70" s="179"/>
      <c r="AD70" s="179"/>
      <c r="AE70" s="179"/>
      <c r="AF70" s="179"/>
    </row>
    <row r="71" spans="2:32" x14ac:dyDescent="0.35">
      <c r="B71" s="18" t="s">
        <v>21</v>
      </c>
      <c r="C71" s="142">
        <f t="shared" ref="C71:C76" si="17">C70+1</f>
        <v>44509</v>
      </c>
      <c r="D71" s="176"/>
      <c r="E71" s="174"/>
      <c r="F71" s="174"/>
      <c r="G71" s="174"/>
      <c r="H71" s="175"/>
      <c r="I71" s="146">
        <f t="shared" ref="I71:I76" si="18">I70+1</f>
        <v>44516</v>
      </c>
      <c r="J71" s="271"/>
      <c r="K71" s="271"/>
      <c r="L71" s="271"/>
      <c r="M71" s="271"/>
      <c r="N71" s="271"/>
      <c r="O71" s="271"/>
      <c r="P71" s="271"/>
      <c r="Q71" s="271"/>
      <c r="R71" s="154">
        <f t="shared" ref="R71:R76" si="19">R70+1</f>
        <v>44523</v>
      </c>
      <c r="S71" s="168"/>
      <c r="T71" s="168"/>
      <c r="U71" s="168"/>
      <c r="V71" s="168"/>
      <c r="W71" s="168"/>
      <c r="X71" s="168"/>
      <c r="Y71" s="168"/>
      <c r="Z71" s="133">
        <f t="shared" ref="Z71:Z76" si="20">Z70+1</f>
        <v>44530</v>
      </c>
      <c r="AA71" s="168"/>
      <c r="AB71" s="168"/>
      <c r="AC71" s="168"/>
      <c r="AD71" s="168"/>
      <c r="AE71" s="168"/>
      <c r="AF71" s="199"/>
    </row>
    <row r="72" spans="2:32" x14ac:dyDescent="0.35">
      <c r="B72" s="17" t="s">
        <v>22</v>
      </c>
      <c r="C72" s="141">
        <f t="shared" si="17"/>
        <v>44510</v>
      </c>
      <c r="D72" s="204"/>
      <c r="E72" s="174"/>
      <c r="F72" s="174"/>
      <c r="G72" s="174"/>
      <c r="H72" s="175"/>
      <c r="I72" s="147">
        <f t="shared" si="18"/>
        <v>44517</v>
      </c>
      <c r="J72" s="274"/>
      <c r="K72" s="275"/>
      <c r="L72" s="275"/>
      <c r="M72" s="275"/>
      <c r="N72" s="275"/>
      <c r="O72" s="275"/>
      <c r="P72" s="275"/>
      <c r="Q72" s="276"/>
      <c r="R72" s="155">
        <f t="shared" si="19"/>
        <v>44524</v>
      </c>
      <c r="S72" s="283"/>
      <c r="T72" s="272"/>
      <c r="U72" s="272"/>
      <c r="V72" s="272"/>
      <c r="W72" s="272"/>
      <c r="X72" s="272"/>
      <c r="Y72" s="273"/>
      <c r="Z72" s="132">
        <f t="shared" si="20"/>
        <v>44531</v>
      </c>
      <c r="AA72" s="178"/>
      <c r="AB72" s="179"/>
      <c r="AC72" s="179"/>
      <c r="AD72" s="179"/>
      <c r="AE72" s="179"/>
      <c r="AF72" s="179"/>
    </row>
    <row r="73" spans="2:32" x14ac:dyDescent="0.35">
      <c r="B73" s="18" t="s">
        <v>23</v>
      </c>
      <c r="C73" s="142">
        <f t="shared" si="17"/>
        <v>44511</v>
      </c>
      <c r="D73" s="177"/>
      <c r="E73" s="174"/>
      <c r="F73" s="174"/>
      <c r="G73" s="174"/>
      <c r="H73" s="175"/>
      <c r="I73" s="146">
        <f t="shared" si="18"/>
        <v>44518</v>
      </c>
      <c r="J73" s="166"/>
      <c r="K73" s="166"/>
      <c r="L73" s="166"/>
      <c r="M73" s="166"/>
      <c r="N73" s="166"/>
      <c r="O73" s="166"/>
      <c r="P73" s="166"/>
      <c r="Q73" s="166"/>
      <c r="R73" s="154">
        <f t="shared" si="19"/>
        <v>44525</v>
      </c>
      <c r="S73" s="169"/>
      <c r="T73" s="169"/>
      <c r="U73" s="169"/>
      <c r="V73" s="169"/>
      <c r="W73" s="169"/>
      <c r="X73" s="169"/>
      <c r="Y73" s="169"/>
      <c r="Z73" s="133">
        <f t="shared" si="20"/>
        <v>44532</v>
      </c>
      <c r="AA73" s="166"/>
      <c r="AB73" s="166"/>
      <c r="AC73" s="166"/>
      <c r="AD73" s="166"/>
      <c r="AE73" s="166"/>
      <c r="AF73" s="265"/>
    </row>
    <row r="74" spans="2:32" ht="15" thickBot="1" x14ac:dyDescent="0.4">
      <c r="B74" s="17" t="s">
        <v>24</v>
      </c>
      <c r="C74" s="141">
        <f t="shared" si="17"/>
        <v>44512</v>
      </c>
      <c r="D74" s="266"/>
      <c r="E74" s="262"/>
      <c r="F74" s="262"/>
      <c r="G74" s="262"/>
      <c r="H74" s="263"/>
      <c r="I74" s="145">
        <f t="shared" si="18"/>
        <v>44519</v>
      </c>
      <c r="J74" s="277"/>
      <c r="K74" s="278"/>
      <c r="L74" s="278"/>
      <c r="M74" s="278"/>
      <c r="N74" s="278"/>
      <c r="O74" s="278"/>
      <c r="P74" s="278"/>
      <c r="Q74" s="279"/>
      <c r="R74" s="153">
        <f t="shared" si="19"/>
        <v>44526</v>
      </c>
      <c r="S74" s="280"/>
      <c r="T74" s="281"/>
      <c r="U74" s="281"/>
      <c r="V74" s="281"/>
      <c r="W74" s="281"/>
      <c r="X74" s="281"/>
      <c r="Y74" s="282"/>
      <c r="Z74" s="134">
        <f t="shared" si="20"/>
        <v>44533</v>
      </c>
      <c r="AA74" s="259"/>
      <c r="AB74" s="260"/>
      <c r="AC74" s="260"/>
      <c r="AD74" s="260"/>
      <c r="AE74" s="260"/>
      <c r="AF74" s="260"/>
    </row>
    <row r="75" spans="2:32" ht="15" thickBot="1" x14ac:dyDescent="0.4">
      <c r="B75" s="18" t="s">
        <v>25</v>
      </c>
      <c r="C75" s="149">
        <f t="shared" si="17"/>
        <v>44513</v>
      </c>
      <c r="D75" s="267"/>
      <c r="E75" s="268"/>
      <c r="F75" s="268"/>
      <c r="G75" s="268"/>
      <c r="H75" s="269"/>
      <c r="I75" s="150">
        <f t="shared" si="18"/>
        <v>44520</v>
      </c>
      <c r="J75" s="167"/>
      <c r="K75" s="167"/>
      <c r="L75" s="167"/>
      <c r="M75" s="167"/>
      <c r="N75" s="167"/>
      <c r="O75" s="167"/>
      <c r="P75" s="167"/>
      <c r="Q75" s="167"/>
      <c r="R75" s="156">
        <f t="shared" si="19"/>
        <v>44527</v>
      </c>
      <c r="S75" s="170"/>
      <c r="T75" s="170"/>
      <c r="U75" s="170"/>
      <c r="V75" s="170"/>
      <c r="W75" s="170"/>
      <c r="X75" s="170"/>
      <c r="Y75" s="170"/>
      <c r="Z75" s="138">
        <f t="shared" si="20"/>
        <v>44534</v>
      </c>
      <c r="AA75" s="170"/>
      <c r="AB75" s="170"/>
      <c r="AC75" s="170"/>
      <c r="AD75" s="170"/>
      <c r="AE75" s="170"/>
      <c r="AF75" s="270"/>
    </row>
    <row r="76" spans="2:32" ht="15" thickBot="1" x14ac:dyDescent="0.4">
      <c r="B76" s="17" t="s">
        <v>27</v>
      </c>
      <c r="C76" s="139">
        <f t="shared" si="17"/>
        <v>44514</v>
      </c>
      <c r="D76" s="158" t="s">
        <v>26</v>
      </c>
      <c r="E76" s="158"/>
      <c r="F76" s="158"/>
      <c r="G76" s="158"/>
      <c r="H76" s="158"/>
      <c r="I76" s="139">
        <f t="shared" si="18"/>
        <v>44521</v>
      </c>
      <c r="J76" s="97" t="s">
        <v>26</v>
      </c>
      <c r="K76" s="97"/>
      <c r="L76" s="97"/>
      <c r="M76" s="97"/>
      <c r="N76" s="97"/>
      <c r="O76" s="97"/>
      <c r="P76" s="97"/>
      <c r="Q76" s="97"/>
      <c r="R76" s="139">
        <f t="shared" si="19"/>
        <v>44528</v>
      </c>
      <c r="S76" s="159" t="s">
        <v>26</v>
      </c>
      <c r="T76" s="159"/>
      <c r="U76" s="159"/>
      <c r="V76" s="159"/>
      <c r="W76" s="159"/>
      <c r="X76" s="159"/>
      <c r="Y76" s="159"/>
      <c r="Z76" s="139">
        <f t="shared" si="20"/>
        <v>44535</v>
      </c>
      <c r="AA76" s="158" t="s">
        <v>26</v>
      </c>
      <c r="AB76" s="158"/>
      <c r="AC76" s="158"/>
      <c r="AD76" s="158"/>
      <c r="AE76" s="158"/>
      <c r="AF76" s="160"/>
    </row>
  </sheetData>
  <mergeCells count="101">
    <mergeCell ref="D10:H10"/>
    <mergeCell ref="D11:H11"/>
    <mergeCell ref="D12:H12"/>
    <mergeCell ref="C14:H14"/>
    <mergeCell ref="C16:H16"/>
    <mergeCell ref="C2:H3"/>
    <mergeCell ref="C5:H5"/>
    <mergeCell ref="C6:H6"/>
    <mergeCell ref="C7:H7"/>
    <mergeCell ref="D9:H9"/>
    <mergeCell ref="S60:Y60"/>
    <mergeCell ref="S62:Y62"/>
    <mergeCell ref="S64:Y64"/>
    <mergeCell ref="J72:Q72"/>
    <mergeCell ref="J74:Q74"/>
    <mergeCell ref="S74:Y74"/>
    <mergeCell ref="S72:Y72"/>
    <mergeCell ref="AA74:AF74"/>
    <mergeCell ref="AA73:AF73"/>
    <mergeCell ref="AA71:AF71"/>
    <mergeCell ref="D74:H74"/>
    <mergeCell ref="D75:H75"/>
    <mergeCell ref="AA75:AF75"/>
    <mergeCell ref="AA72:AF72"/>
    <mergeCell ref="D72:H72"/>
    <mergeCell ref="J71:Q71"/>
    <mergeCell ref="D61:H61"/>
    <mergeCell ref="D62:H62"/>
    <mergeCell ref="D63:H63"/>
    <mergeCell ref="AA63:AF63"/>
    <mergeCell ref="S70:Y70"/>
    <mergeCell ref="AA62:AF62"/>
    <mergeCell ref="AA64:AF64"/>
    <mergeCell ref="D64:H64"/>
    <mergeCell ref="J70:Q70"/>
    <mergeCell ref="D52:H52"/>
    <mergeCell ref="D53:H53"/>
    <mergeCell ref="D54:H54"/>
    <mergeCell ref="D55:H55"/>
    <mergeCell ref="D60:H60"/>
    <mergeCell ref="D56:H56"/>
    <mergeCell ref="D51:H51"/>
    <mergeCell ref="C18:E18"/>
    <mergeCell ref="C41:M41"/>
    <mergeCell ref="C42:M42"/>
    <mergeCell ref="C43:M43"/>
    <mergeCell ref="C44:M44"/>
    <mergeCell ref="C45:M45"/>
    <mergeCell ref="C46:M46"/>
    <mergeCell ref="C47:M47"/>
    <mergeCell ref="J51:Q51"/>
    <mergeCell ref="D50:H50"/>
    <mergeCell ref="J50:Q50"/>
    <mergeCell ref="J53:Q53"/>
    <mergeCell ref="J55:Q55"/>
    <mergeCell ref="S51:Y51"/>
    <mergeCell ref="S53:Y53"/>
    <mergeCell ref="S49:Y49"/>
    <mergeCell ref="S55:Y55"/>
    <mergeCell ref="S50:Y50"/>
    <mergeCell ref="S52:Y52"/>
    <mergeCell ref="S54:Y54"/>
    <mergeCell ref="J52:Q52"/>
    <mergeCell ref="J54:Q54"/>
    <mergeCell ref="AA54:AF54"/>
    <mergeCell ref="AA53:AF53"/>
    <mergeCell ref="AA50:AF50"/>
    <mergeCell ref="AA52:AF52"/>
    <mergeCell ref="AA51:AF51"/>
    <mergeCell ref="AA55:AF55"/>
    <mergeCell ref="J65:Q65"/>
    <mergeCell ref="S65:Y65"/>
    <mergeCell ref="S66:Y66"/>
    <mergeCell ref="J60:Q60"/>
    <mergeCell ref="J61:Q61"/>
    <mergeCell ref="J62:Q62"/>
    <mergeCell ref="J63:Q63"/>
    <mergeCell ref="J64:Q64"/>
    <mergeCell ref="S61:Y61"/>
    <mergeCell ref="S63:Y63"/>
    <mergeCell ref="AA61:AF61"/>
    <mergeCell ref="AA65:AF65"/>
    <mergeCell ref="AA66:AF66"/>
    <mergeCell ref="AA60:AF60"/>
    <mergeCell ref="S56:Y56"/>
    <mergeCell ref="D76:H76"/>
    <mergeCell ref="S76:Y76"/>
    <mergeCell ref="AA76:AF76"/>
    <mergeCell ref="J56:Q56"/>
    <mergeCell ref="D66:H66"/>
    <mergeCell ref="J66:Q66"/>
    <mergeCell ref="J73:Q73"/>
    <mergeCell ref="J75:Q75"/>
    <mergeCell ref="S71:Y71"/>
    <mergeCell ref="S73:Y73"/>
    <mergeCell ref="S75:Y75"/>
    <mergeCell ref="D65:H65"/>
    <mergeCell ref="D70:H70"/>
    <mergeCell ref="D71:H71"/>
    <mergeCell ref="D73:H73"/>
    <mergeCell ref="AA70:AF7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Playfoot</dc:creator>
  <cp:lastModifiedBy>Neil Playfoot</cp:lastModifiedBy>
  <dcterms:created xsi:type="dcterms:W3CDTF">2021-05-07T03:05:36Z</dcterms:created>
  <dcterms:modified xsi:type="dcterms:W3CDTF">2021-12-02T11:20:21Z</dcterms:modified>
</cp:coreProperties>
</file>